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232"/>
  </bookViews>
  <sheets>
    <sheet name="Лист1" sheetId="1" r:id="rId1"/>
  </sheets>
  <definedNames>
    <definedName name="_xlnm.Print_Area" localSheetId="0">Лист1!$A$1:$AO$109</definedName>
  </definedNames>
  <calcPr calcId="152511"/>
</workbook>
</file>

<file path=xl/calcChain.xml><?xml version="1.0" encoding="utf-8"?>
<calcChain xmlns="http://schemas.openxmlformats.org/spreadsheetml/2006/main">
  <c r="V49" i="1" l="1"/>
  <c r="V50" i="1" s="1"/>
  <c r="V52" i="1" s="1"/>
  <c r="U49" i="1"/>
  <c r="U50" i="1" s="1"/>
  <c r="U52" i="1" s="1"/>
  <c r="T49" i="1"/>
  <c r="T50" i="1" s="1"/>
  <c r="S49" i="1"/>
  <c r="S50" i="1" s="1"/>
  <c r="S52" i="1" l="1"/>
  <c r="T52" i="1"/>
  <c r="R49" i="1"/>
  <c r="R50" i="1" s="1"/>
  <c r="R52" i="1" s="1"/>
  <c r="X105" i="1" l="1"/>
  <c r="V105" i="1"/>
  <c r="V106" i="1" s="1"/>
  <c r="V108" i="1" s="1"/>
  <c r="U65" i="1"/>
  <c r="U66" i="1" s="1"/>
  <c r="U68" i="1" s="1"/>
  <c r="N65" i="1" l="1"/>
  <c r="N66" i="1" s="1"/>
  <c r="O65" i="1"/>
  <c r="O66" i="1" s="1"/>
  <c r="P65" i="1"/>
  <c r="P66" i="1" s="1"/>
  <c r="Q65" i="1"/>
  <c r="Q66" i="1" s="1"/>
  <c r="R65" i="1"/>
  <c r="R66" i="1" s="1"/>
  <c r="S65" i="1"/>
  <c r="S66" i="1" s="1"/>
  <c r="T65" i="1"/>
  <c r="T66" i="1" s="1"/>
  <c r="V65" i="1"/>
  <c r="V66" i="1" s="1"/>
  <c r="W65" i="1"/>
  <c r="W66" i="1" s="1"/>
  <c r="X65" i="1"/>
  <c r="X66" i="1" s="1"/>
  <c r="Y65" i="1"/>
  <c r="Y66" i="1" s="1"/>
  <c r="M65" i="1"/>
  <c r="M66" i="1" s="1"/>
  <c r="N105" i="1" l="1"/>
  <c r="O85" i="1"/>
  <c r="O86" i="1" s="1"/>
  <c r="O88" i="1" s="1"/>
  <c r="Y85" i="1"/>
  <c r="Y86" i="1" s="1"/>
  <c r="Y88" i="1" s="1"/>
  <c r="X68" i="1"/>
  <c r="Y68" i="1"/>
  <c r="W68" i="1"/>
  <c r="N49" i="1"/>
  <c r="N50" i="1" s="1"/>
  <c r="O49" i="1"/>
  <c r="O50" i="1" s="1"/>
  <c r="P49" i="1"/>
  <c r="P50" i="1" s="1"/>
  <c r="Q49" i="1"/>
  <c r="Q50" i="1" s="1"/>
  <c r="M49" i="1"/>
  <c r="M50" i="1" s="1"/>
  <c r="F28" i="1"/>
  <c r="M30" i="1"/>
  <c r="M31" i="1" s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17" i="1"/>
  <c r="Y14" i="1"/>
  <c r="X14" i="1"/>
  <c r="X15" i="1" s="1"/>
  <c r="X17" i="1" s="1"/>
  <c r="N14" i="1"/>
  <c r="M14" i="1"/>
  <c r="M15" i="1" s="1"/>
  <c r="O14" i="1"/>
  <c r="O15" i="1" s="1"/>
  <c r="O17" i="1" s="1"/>
  <c r="P14" i="1"/>
  <c r="P15" i="1" s="1"/>
  <c r="P17" i="1" s="1"/>
  <c r="Q14" i="1"/>
  <c r="Q15" i="1" s="1"/>
  <c r="Q17" i="1" s="1"/>
  <c r="R14" i="1"/>
  <c r="R15" i="1" s="1"/>
  <c r="R17" i="1" s="1"/>
  <c r="S14" i="1"/>
  <c r="S15" i="1" s="1"/>
  <c r="S17" i="1" s="1"/>
  <c r="T14" i="1"/>
  <c r="T15" i="1" s="1"/>
  <c r="T17" i="1" s="1"/>
  <c r="U14" i="1"/>
  <c r="U15" i="1" s="1"/>
  <c r="U17" i="1" s="1"/>
  <c r="V14" i="1"/>
  <c r="V15" i="1" s="1"/>
  <c r="V17" i="1" s="1"/>
  <c r="W14" i="1"/>
  <c r="W15" i="1" s="1"/>
  <c r="W17" i="1" s="1"/>
  <c r="Z14" i="1"/>
  <c r="Z15" i="1" s="1"/>
  <c r="Z17" i="1" s="1"/>
  <c r="W31" i="1" l="1"/>
  <c r="W33" i="1" s="1"/>
  <c r="O31" i="1"/>
  <c r="O33" i="1" s="1"/>
  <c r="V31" i="1"/>
  <c r="V33" i="1" s="1"/>
  <c r="U31" i="1"/>
  <c r="U33" i="1" s="1"/>
  <c r="T31" i="1"/>
  <c r="T33" i="1" s="1"/>
  <c r="S31" i="1"/>
  <c r="S33" i="1" s="1"/>
  <c r="N15" i="1"/>
  <c r="N17" i="1" s="1"/>
  <c r="Z31" i="1"/>
  <c r="Z33" i="1" s="1"/>
  <c r="R31" i="1"/>
  <c r="R33" i="1" s="1"/>
  <c r="N31" i="1"/>
  <c r="N33" i="1" s="1"/>
  <c r="Y31" i="1"/>
  <c r="Y33" i="1" s="1"/>
  <c r="Q31" i="1"/>
  <c r="Q33" i="1" s="1"/>
  <c r="N106" i="1"/>
  <c r="N108" i="1" s="1"/>
  <c r="X31" i="1"/>
  <c r="X33" i="1" s="1"/>
  <c r="P31" i="1"/>
  <c r="P33" i="1" s="1"/>
  <c r="N52" i="1"/>
  <c r="M33" i="1"/>
  <c r="Y15" i="1"/>
  <c r="Y17" i="1" s="1"/>
  <c r="M17" i="1"/>
  <c r="AB33" i="1" l="1"/>
  <c r="AB17" i="1"/>
  <c r="Z105" i="1" l="1"/>
  <c r="Y105" i="1"/>
  <c r="W105" i="1"/>
  <c r="U105" i="1"/>
  <c r="T105" i="1"/>
  <c r="S105" i="1"/>
  <c r="R105" i="1"/>
  <c r="Q105" i="1"/>
  <c r="P105" i="1"/>
  <c r="O105" i="1"/>
  <c r="M105" i="1"/>
  <c r="F103" i="1"/>
  <c r="X85" i="1"/>
  <c r="X86" i="1" s="1"/>
  <c r="X88" i="1" s="1"/>
  <c r="W85" i="1"/>
  <c r="W86" i="1" s="1"/>
  <c r="W88" i="1" s="1"/>
  <c r="V85" i="1"/>
  <c r="V86" i="1" s="1"/>
  <c r="V88" i="1" s="1"/>
  <c r="U85" i="1"/>
  <c r="U86" i="1" s="1"/>
  <c r="U88" i="1" s="1"/>
  <c r="T85" i="1"/>
  <c r="T86" i="1" s="1"/>
  <c r="T88" i="1" s="1"/>
  <c r="S85" i="1"/>
  <c r="S86" i="1" s="1"/>
  <c r="S88" i="1" s="1"/>
  <c r="R85" i="1"/>
  <c r="R86" i="1" s="1"/>
  <c r="R88" i="1" s="1"/>
  <c r="Q85" i="1"/>
  <c r="Q86" i="1" s="1"/>
  <c r="Q88" i="1" s="1"/>
  <c r="P85" i="1"/>
  <c r="P86" i="1" s="1"/>
  <c r="P88" i="1" s="1"/>
  <c r="N85" i="1"/>
  <c r="N86" i="1" s="1"/>
  <c r="N88" i="1" s="1"/>
  <c r="M85" i="1"/>
  <c r="M86" i="1" s="1"/>
  <c r="M88" i="1" s="1"/>
  <c r="F83" i="1"/>
  <c r="V68" i="1"/>
  <c r="T68" i="1"/>
  <c r="S68" i="1"/>
  <c r="R68" i="1"/>
  <c r="Q68" i="1"/>
  <c r="P68" i="1"/>
  <c r="O68" i="1"/>
  <c r="N68" i="1"/>
  <c r="M68" i="1"/>
  <c r="F63" i="1"/>
  <c r="Q52" i="1"/>
  <c r="P52" i="1"/>
  <c r="O52" i="1"/>
  <c r="M52" i="1"/>
  <c r="F47" i="1"/>
  <c r="P106" i="1" l="1"/>
  <c r="P108" i="1" s="1"/>
  <c r="Z106" i="1"/>
  <c r="Z108" i="1" s="1"/>
  <c r="Q106" i="1"/>
  <c r="Q108" i="1" s="1"/>
  <c r="S106" i="1"/>
  <c r="S108" i="1" s="1"/>
  <c r="R106" i="1"/>
  <c r="R108" i="1" s="1"/>
  <c r="T106" i="1"/>
  <c r="T108" i="1" s="1"/>
  <c r="U106" i="1"/>
  <c r="U108" i="1" s="1"/>
  <c r="M106" i="1"/>
  <c r="M108" i="1" s="1"/>
  <c r="W106" i="1"/>
  <c r="W108" i="1" s="1"/>
  <c r="O106" i="1"/>
  <c r="O108" i="1" s="1"/>
  <c r="Y106" i="1"/>
  <c r="Y108" i="1" s="1"/>
  <c r="X52" i="1"/>
  <c r="X106" i="1"/>
  <c r="X108" i="1" s="1"/>
  <c r="AN89" i="1"/>
  <c r="AN69" i="1"/>
  <c r="AN109" i="1" l="1"/>
</calcChain>
</file>

<file path=xl/sharedStrings.xml><?xml version="1.0" encoding="utf-8"?>
<sst xmlns="http://schemas.openxmlformats.org/spreadsheetml/2006/main" count="188" uniqueCount="69">
  <si>
    <t>Утверждаю:</t>
  </si>
  <si>
    <t>количество детей</t>
  </si>
  <si>
    <t xml:space="preserve">Меню </t>
  </si>
  <si>
    <t>Хлеб</t>
  </si>
  <si>
    <t>Куры</t>
  </si>
  <si>
    <t>Мясо</t>
  </si>
  <si>
    <t>Картофель</t>
  </si>
  <si>
    <t>Капуста</t>
  </si>
  <si>
    <t>Томат</t>
  </si>
  <si>
    <t>Лук</t>
  </si>
  <si>
    <t>Морковь</t>
  </si>
  <si>
    <t>Соль</t>
  </si>
  <si>
    <t>Масло растит.</t>
  </si>
  <si>
    <t>Масло сливочное</t>
  </si>
  <si>
    <t>Сахар</t>
  </si>
  <si>
    <t>Макаронные изделия</t>
  </si>
  <si>
    <t>Печенье</t>
  </si>
  <si>
    <t>Рис</t>
  </si>
  <si>
    <t>Чай</t>
  </si>
  <si>
    <t>Гречка</t>
  </si>
  <si>
    <t>Яблоки</t>
  </si>
  <si>
    <t>Бананы</t>
  </si>
  <si>
    <t>Зеленный горох</t>
  </si>
  <si>
    <t>Свекло</t>
  </si>
  <si>
    <t>Сок натуральный</t>
  </si>
  <si>
    <t>Салат из овощей</t>
  </si>
  <si>
    <t>Плов с куринным мясом</t>
  </si>
  <si>
    <t xml:space="preserve">МЕНЮ-ТРЕБОВАНИЕ </t>
  </si>
  <si>
    <t>Сок Натуральный</t>
  </si>
  <si>
    <t>на выдачу продуктов питания</t>
  </si>
  <si>
    <t>"</t>
  </si>
  <si>
    <t>г.</t>
  </si>
  <si>
    <t>Итого на 1 человека</t>
  </si>
  <si>
    <t>Итого к выдаче</t>
  </si>
  <si>
    <t>Цена</t>
  </si>
  <si>
    <t>На сумму:</t>
  </si>
  <si>
    <t>Стоимость д/дня</t>
  </si>
  <si>
    <t>Борщ</t>
  </si>
  <si>
    <t xml:space="preserve">Хлеб </t>
  </si>
  <si>
    <t>мясо</t>
  </si>
  <si>
    <t>капуста</t>
  </si>
  <si>
    <t>соль</t>
  </si>
  <si>
    <t>яйцо</t>
  </si>
  <si>
    <t>сахар</t>
  </si>
  <si>
    <t>печенье</t>
  </si>
  <si>
    <t>рис</t>
  </si>
  <si>
    <t>молоко</t>
  </si>
  <si>
    <t>чай</t>
  </si>
  <si>
    <t>бананы</t>
  </si>
  <si>
    <t>яблоки</t>
  </si>
  <si>
    <t>чай сладкий</t>
  </si>
  <si>
    <t>зел.горох</t>
  </si>
  <si>
    <t>салат из овощей</t>
  </si>
  <si>
    <t>вермишель</t>
  </si>
  <si>
    <t>сентябрь</t>
  </si>
  <si>
    <t>сыр</t>
  </si>
  <si>
    <t>Чай сладкий</t>
  </si>
  <si>
    <t>крупа пш.</t>
  </si>
  <si>
    <t>слив.масло</t>
  </si>
  <si>
    <t>пшеничная каша с молоком</t>
  </si>
  <si>
    <t>суп  говядины</t>
  </si>
  <si>
    <t>гречневая каша с голубц.</t>
  </si>
  <si>
    <t>каша макаронная с подливкой</t>
  </si>
  <si>
    <t>тортимилка</t>
  </si>
  <si>
    <t>Согласовано:</t>
  </si>
  <si>
    <t>Начальник МКУ "Управление образования" МО "Дахадаевский район"</t>
  </si>
  <si>
    <t>____________Керимов А.Г.</t>
  </si>
  <si>
    <t>ООО "Альфа-групп"</t>
  </si>
  <si>
    <t>______________Гамзаева А.Р.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</si>
</sst>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3" fillId="0" borderId="2" xfId="0" applyFont="1" applyBorder="1" applyAlignment="1" applyProtection="1">
      <alignment textRotation="90" wrapText="1"/>
      <protection locked="0"/>
    </xf>
    <xf numFmtId="0" fontId="3" fillId="2" borderId="2" xfId="0" applyFont="1" applyFill="1" applyBorder="1" applyAlignment="1" applyProtection="1">
      <alignment textRotation="90" wrapText="1"/>
      <protection locked="0"/>
    </xf>
    <xf numFmtId="0" fontId="4" fillId="0" borderId="2" xfId="0" applyFont="1" applyBorder="1" applyAlignment="1" applyProtection="1">
      <alignment textRotation="90"/>
      <protection locked="0"/>
    </xf>
    <xf numFmtId="0" fontId="4" fillId="0" borderId="2" xfId="0" applyFont="1" applyBorder="1" applyAlignment="1" applyProtection="1">
      <alignment textRotation="90" wrapText="1"/>
      <protection locked="0"/>
    </xf>
    <xf numFmtId="0" fontId="4" fillId="0" borderId="2" xfId="0" applyFont="1" applyBorder="1" applyAlignment="1" applyProtection="1">
      <alignment horizontal="center" textRotation="90"/>
      <protection locked="0"/>
    </xf>
    <xf numFmtId="164" fontId="3" fillId="0" borderId="2" xfId="0" applyNumberFormat="1" applyFont="1" applyBorder="1" applyProtection="1">
      <protection locked="0"/>
    </xf>
    <xf numFmtId="164" fontId="3" fillId="2" borderId="2" xfId="0" applyNumberFormat="1" applyFont="1" applyFill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2" xfId="0" applyFont="1" applyBorder="1" applyProtection="1"/>
    <xf numFmtId="164" fontId="3" fillId="0" borderId="2" xfId="0" applyNumberFormat="1" applyFont="1" applyBorder="1" applyProtection="1"/>
    <xf numFmtId="164" fontId="3" fillId="2" borderId="2" xfId="0" applyNumberFormat="1" applyFont="1" applyFill="1" applyBorder="1" applyProtection="1"/>
    <xf numFmtId="2" fontId="3" fillId="0" borderId="2" xfId="0" applyNumberFormat="1" applyFont="1" applyBorder="1" applyProtection="1"/>
    <xf numFmtId="2" fontId="3" fillId="2" borderId="2" xfId="0" applyNumberFormat="1" applyFont="1" applyFill="1" applyBorder="1" applyProtection="1"/>
    <xf numFmtId="0" fontId="3" fillId="0" borderId="2" xfId="0" applyFont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Protection="1"/>
    <xf numFmtId="0" fontId="3" fillId="0" borderId="3" xfId="0" applyFont="1" applyBorder="1" applyProtection="1"/>
    <xf numFmtId="2" fontId="4" fillId="0" borderId="2" xfId="0" applyNumberFormat="1" applyFont="1" applyBorder="1" applyProtection="1">
      <protection locked="0"/>
    </xf>
    <xf numFmtId="0" fontId="3" fillId="0" borderId="7" xfId="0" applyFont="1" applyBorder="1" applyProtection="1"/>
    <xf numFmtId="0" fontId="3" fillId="0" borderId="0" xfId="0" applyFont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Protection="1"/>
    <xf numFmtId="164" fontId="4" fillId="0" borderId="2" xfId="0" applyNumberFormat="1" applyFont="1" applyBorder="1" applyProtection="1"/>
    <xf numFmtId="2" fontId="4" fillId="0" borderId="2" xfId="0" applyNumberFormat="1" applyFont="1" applyBorder="1" applyProtection="1"/>
    <xf numFmtId="165" fontId="4" fillId="2" borderId="2" xfId="0" applyNumberFormat="1" applyFont="1" applyFill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textRotation="90" wrapText="1"/>
      <protection locked="0"/>
    </xf>
    <xf numFmtId="0" fontId="5" fillId="2" borderId="2" xfId="0" applyFont="1" applyFill="1" applyBorder="1" applyAlignment="1" applyProtection="1">
      <alignment textRotation="90" wrapText="1"/>
      <protection locked="0"/>
    </xf>
    <xf numFmtId="0" fontId="5" fillId="0" borderId="2" xfId="0" applyFont="1" applyBorder="1" applyAlignment="1" applyProtection="1">
      <alignment textRotation="90"/>
      <protection locked="0"/>
    </xf>
    <xf numFmtId="0" fontId="5" fillId="0" borderId="2" xfId="0" applyFont="1" applyBorder="1" applyAlignment="1" applyProtection="1">
      <alignment wrapText="1"/>
      <protection locked="0"/>
    </xf>
    <xf numFmtId="164" fontId="5" fillId="0" borderId="2" xfId="0" applyNumberFormat="1" applyFont="1" applyBorder="1" applyProtection="1">
      <protection locked="0"/>
    </xf>
    <xf numFmtId="164" fontId="5" fillId="2" borderId="2" xfId="0" applyNumberFormat="1" applyFont="1" applyFill="1" applyBorder="1" applyProtection="1">
      <protection locked="0"/>
    </xf>
    <xf numFmtId="0" fontId="5" fillId="0" borderId="2" xfId="0" applyFont="1" applyBorder="1" applyProtection="1">
      <protection locked="0"/>
    </xf>
    <xf numFmtId="164" fontId="5" fillId="2" borderId="3" xfId="0" applyNumberFormat="1" applyFont="1" applyFill="1" applyBorder="1" applyProtection="1">
      <protection locked="0"/>
    </xf>
    <xf numFmtId="0" fontId="5" fillId="0" borderId="0" xfId="0" applyFont="1" applyProtection="1">
      <protection locked="0"/>
    </xf>
    <xf numFmtId="0" fontId="5" fillId="0" borderId="2" xfId="0" applyFont="1" applyBorder="1" applyProtection="1"/>
    <xf numFmtId="164" fontId="5" fillId="0" borderId="2" xfId="0" applyNumberFormat="1" applyFont="1" applyBorder="1" applyProtection="1"/>
    <xf numFmtId="164" fontId="5" fillId="2" borderId="2" xfId="0" applyNumberFormat="1" applyFont="1" applyFill="1" applyBorder="1" applyProtection="1"/>
    <xf numFmtId="2" fontId="5" fillId="0" borderId="2" xfId="0" applyNumberFormat="1" applyFont="1" applyBorder="1" applyProtection="1"/>
    <xf numFmtId="2" fontId="5" fillId="2" borderId="2" xfId="0" applyNumberFormat="1" applyFont="1" applyFill="1" applyBorder="1" applyProtection="1"/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Protection="1"/>
    <xf numFmtId="0" fontId="5" fillId="0" borderId="2" xfId="0" applyFont="1" applyBorder="1" applyAlignment="1" applyProtection="1">
      <alignment horizontal="center" textRotation="90"/>
      <protection locked="0"/>
    </xf>
    <xf numFmtId="164" fontId="5" fillId="0" borderId="3" xfId="0" applyNumberFormat="1" applyFont="1" applyBorder="1" applyProtection="1">
      <protection locked="0"/>
    </xf>
    <xf numFmtId="164" fontId="5" fillId="0" borderId="2" xfId="0" applyNumberFormat="1" applyFont="1" applyBorder="1" applyAlignment="1" applyProtection="1">
      <alignment shrinkToFit="1"/>
      <protection locked="0"/>
    </xf>
    <xf numFmtId="0" fontId="5" fillId="0" borderId="3" xfId="0" applyFont="1" applyBorder="1" applyProtection="1"/>
    <xf numFmtId="2" fontId="5" fillId="0" borderId="2" xfId="0" applyNumberFormat="1" applyFont="1" applyBorder="1" applyProtection="1">
      <protection locked="0"/>
    </xf>
    <xf numFmtId="0" fontId="5" fillId="0" borderId="7" xfId="0" applyFont="1" applyBorder="1" applyProtection="1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2" fontId="4" fillId="0" borderId="5" xfId="0" applyNumberFormat="1" applyFont="1" applyBorder="1" applyAlignment="1" applyProtection="1">
      <alignment horizontal="center"/>
      <protection locked="0"/>
    </xf>
    <xf numFmtId="2" fontId="4" fillId="0" borderId="6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12"/>
  <sheetViews>
    <sheetView tabSelected="1" view="pageBreakPreview" topLeftCell="A94" zoomScaleNormal="100" zoomScaleSheetLayoutView="100" workbookViewId="0">
      <selection activeCell="I103" sqref="I103"/>
    </sheetView>
  </sheetViews>
  <sheetFormatPr defaultRowHeight="14.4" x14ac:dyDescent="0.3"/>
  <cols>
    <col min="1" max="1" width="11.5546875" customWidth="1"/>
    <col min="2" max="2" width="4.33203125" customWidth="1"/>
    <col min="3" max="3" width="1.6640625" customWidth="1"/>
    <col min="4" max="4" width="3.88671875" customWidth="1"/>
    <col min="5" max="5" width="3.33203125" customWidth="1"/>
    <col min="6" max="6" width="9.88671875" customWidth="1"/>
    <col min="7" max="7" width="4" customWidth="1"/>
    <col min="8" max="8" width="3.88671875" customWidth="1"/>
    <col min="9" max="10" width="3" customWidth="1"/>
    <col min="11" max="11" width="2.44140625" customWidth="1"/>
    <col min="12" max="12" width="18.33203125" customWidth="1"/>
    <col min="13" max="13" width="6.88671875" customWidth="1"/>
    <col min="14" max="14" width="6.44140625" customWidth="1"/>
    <col min="15" max="15" width="6.6640625" customWidth="1"/>
    <col min="16" max="16" width="7.33203125" customWidth="1"/>
    <col min="17" max="17" width="6.6640625" customWidth="1"/>
    <col min="18" max="19" width="6.109375" customWidth="1"/>
    <col min="20" max="20" width="6.33203125" customWidth="1"/>
    <col min="21" max="21" width="7" customWidth="1"/>
    <col min="22" max="22" width="6.5546875" customWidth="1"/>
    <col min="23" max="24" width="7.44140625" customWidth="1"/>
    <col min="25" max="26" width="7.109375" customWidth="1"/>
    <col min="27" max="27" width="5.33203125" customWidth="1"/>
    <col min="28" max="28" width="6.44140625" customWidth="1"/>
    <col min="29" max="29" width="5.88671875" customWidth="1"/>
    <col min="30" max="31" width="5.5546875" customWidth="1"/>
    <col min="32" max="33" width="5" customWidth="1"/>
    <col min="34" max="36" width="5.88671875" customWidth="1"/>
    <col min="37" max="37" width="5.109375" customWidth="1"/>
    <col min="38" max="39" width="5.88671875" customWidth="1"/>
    <col min="40" max="40" width="5.33203125" customWidth="1"/>
    <col min="41" max="41" width="5.88671875" customWidth="1"/>
  </cols>
  <sheetData>
    <row r="1" spans="1:41" s="82" customFormat="1" ht="35.25" customHeight="1" x14ac:dyDescent="0.35">
      <c r="A1" s="79" t="s">
        <v>0</v>
      </c>
      <c r="B1" s="79"/>
      <c r="C1" s="79"/>
      <c r="D1" s="79"/>
      <c r="E1" s="79"/>
      <c r="F1" s="79"/>
      <c r="G1" s="80"/>
      <c r="H1" s="81"/>
      <c r="I1" s="81"/>
      <c r="J1" s="81"/>
      <c r="K1" s="81"/>
      <c r="N1" s="83"/>
      <c r="O1" s="84"/>
      <c r="T1" s="84"/>
      <c r="U1" s="84"/>
      <c r="V1" s="84"/>
      <c r="W1" s="83"/>
      <c r="X1" s="83"/>
      <c r="Y1" s="83"/>
      <c r="Z1" s="83"/>
      <c r="AA1" s="83"/>
      <c r="AB1" s="84"/>
      <c r="AC1" s="81" t="s">
        <v>64</v>
      </c>
      <c r="AD1" s="81"/>
      <c r="AE1" s="81"/>
      <c r="AF1" s="81"/>
      <c r="AG1" s="81"/>
      <c r="AH1" s="81"/>
      <c r="AI1" s="83"/>
      <c r="AJ1" s="83"/>
      <c r="AK1" s="83"/>
      <c r="AL1" s="83"/>
      <c r="AM1" s="83"/>
      <c r="AN1" s="83"/>
      <c r="AO1" s="83"/>
    </row>
    <row r="2" spans="1:41" s="82" customFormat="1" ht="45" customHeight="1" x14ac:dyDescent="0.35">
      <c r="A2" s="89" t="s">
        <v>65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6"/>
      <c r="N2" s="83"/>
      <c r="O2" s="84"/>
      <c r="T2" s="84"/>
      <c r="U2" s="84"/>
      <c r="V2" s="84"/>
      <c r="W2" s="83"/>
      <c r="X2" s="83"/>
      <c r="Y2" s="83"/>
      <c r="Z2" s="83"/>
      <c r="AA2" s="83"/>
      <c r="AB2" s="84"/>
      <c r="AC2" s="87" t="s">
        <v>67</v>
      </c>
      <c r="AD2" s="87"/>
      <c r="AE2" s="87"/>
      <c r="AF2" s="87"/>
      <c r="AG2" s="87"/>
      <c r="AH2" s="87"/>
      <c r="AI2" s="83"/>
      <c r="AJ2" s="83"/>
      <c r="AK2" s="83"/>
      <c r="AL2" s="83"/>
      <c r="AM2" s="83"/>
      <c r="AN2" s="83"/>
      <c r="AO2" s="83"/>
    </row>
    <row r="3" spans="1:41" s="82" customFormat="1" ht="25.2" customHeight="1" thickBot="1" x14ac:dyDescent="0.4">
      <c r="A3" s="89" t="s">
        <v>66</v>
      </c>
      <c r="B3" s="89"/>
      <c r="C3" s="89"/>
      <c r="D3" s="89"/>
      <c r="E3" s="89"/>
      <c r="F3" s="89"/>
      <c r="G3" s="83"/>
      <c r="H3" s="88"/>
      <c r="I3" s="88"/>
      <c r="J3" s="88"/>
      <c r="K3" s="88"/>
      <c r="L3" s="85"/>
      <c r="M3" s="86"/>
      <c r="N3" s="83"/>
      <c r="O3" s="84"/>
      <c r="T3" s="84"/>
      <c r="U3" s="84"/>
      <c r="V3" s="84"/>
      <c r="W3" s="83"/>
      <c r="X3" s="83"/>
      <c r="Y3" s="83"/>
      <c r="Z3" s="83"/>
      <c r="AA3" s="83"/>
      <c r="AB3" s="84"/>
      <c r="AC3" s="87" t="s">
        <v>68</v>
      </c>
      <c r="AD3" s="87"/>
      <c r="AE3" s="87"/>
      <c r="AF3" s="87"/>
      <c r="AG3" s="87"/>
      <c r="AH3" s="87"/>
      <c r="AI3" s="83"/>
      <c r="AJ3" s="83"/>
      <c r="AK3" s="83"/>
      <c r="AL3" s="83"/>
      <c r="AM3" s="83"/>
      <c r="AN3" s="83"/>
      <c r="AO3" s="83"/>
    </row>
    <row r="4" spans="1:41" ht="17.399999999999999" customHeight="1" thickBot="1" x14ac:dyDescent="0.35">
      <c r="A4" s="78"/>
      <c r="B4" s="78"/>
      <c r="C4" s="78"/>
      <c r="D4" s="78"/>
      <c r="E4" s="78"/>
      <c r="F4" s="78"/>
      <c r="G4" s="1"/>
      <c r="H4" s="70"/>
      <c r="I4" s="70"/>
      <c r="J4" s="70"/>
      <c r="K4" s="70"/>
      <c r="L4" s="39" t="s">
        <v>1</v>
      </c>
      <c r="M4" s="40">
        <v>1</v>
      </c>
      <c r="N4" s="7"/>
      <c r="O4" s="6"/>
      <c r="P4" s="7"/>
      <c r="Q4" s="7"/>
      <c r="R4" s="6"/>
      <c r="S4" s="6"/>
      <c r="T4" s="6"/>
      <c r="U4" s="6"/>
      <c r="V4" s="6"/>
      <c r="W4" s="7"/>
      <c r="X4" s="7"/>
      <c r="Y4" s="7"/>
      <c r="Z4" s="7"/>
      <c r="AA4" s="7"/>
      <c r="AB4" s="6"/>
      <c r="AC4" s="6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ht="78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47" t="s">
        <v>2</v>
      </c>
      <c r="M5" s="48" t="s">
        <v>3</v>
      </c>
      <c r="N5" s="48" t="s">
        <v>4</v>
      </c>
      <c r="O5" s="49" t="s">
        <v>17</v>
      </c>
      <c r="P5" s="48" t="s">
        <v>7</v>
      </c>
      <c r="Q5" s="49" t="s">
        <v>9</v>
      </c>
      <c r="R5" s="49" t="s">
        <v>10</v>
      </c>
      <c r="S5" s="49" t="s">
        <v>11</v>
      </c>
      <c r="T5" s="49" t="s">
        <v>12</v>
      </c>
      <c r="U5" s="48" t="s">
        <v>13</v>
      </c>
      <c r="V5" s="48" t="s">
        <v>22</v>
      </c>
      <c r="W5" s="48" t="s">
        <v>14</v>
      </c>
      <c r="X5" s="48" t="s">
        <v>18</v>
      </c>
      <c r="Y5" s="48" t="s">
        <v>16</v>
      </c>
      <c r="Z5" s="50" t="s">
        <v>20</v>
      </c>
      <c r="AA5" s="48"/>
      <c r="AB5" s="48"/>
      <c r="AC5" s="10"/>
      <c r="AD5" s="10"/>
      <c r="AE5" s="10"/>
      <c r="AF5" s="10"/>
      <c r="AG5" s="11"/>
      <c r="AH5" s="10"/>
      <c r="AI5" s="12"/>
    </row>
    <row r="6" spans="1:41" ht="15.6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51" t="s">
        <v>25</v>
      </c>
      <c r="M6" s="52"/>
      <c r="N6" s="52"/>
      <c r="O6" s="53"/>
      <c r="P6" s="52">
        <v>0.06</v>
      </c>
      <c r="Q6" s="53">
        <v>2.2699999999999999E-3</v>
      </c>
      <c r="R6" s="53">
        <v>6.0000000000000001E-3</v>
      </c>
      <c r="S6" s="53">
        <v>1E-3</v>
      </c>
      <c r="T6" s="55">
        <v>4.0000000000000001E-3</v>
      </c>
      <c r="U6" s="65"/>
      <c r="V6" s="54">
        <v>0.02</v>
      </c>
      <c r="W6" s="52"/>
      <c r="X6" s="54"/>
      <c r="Y6" s="52"/>
      <c r="Z6" s="54"/>
      <c r="AA6" s="52"/>
      <c r="AB6" s="52"/>
      <c r="AC6" s="17"/>
      <c r="AD6" s="17"/>
      <c r="AE6" s="17"/>
      <c r="AF6" s="17"/>
      <c r="AG6" s="17"/>
      <c r="AH6" s="17"/>
      <c r="AI6" s="17"/>
    </row>
    <row r="7" spans="1:41" ht="31.2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51" t="s">
        <v>26</v>
      </c>
      <c r="M7" s="52"/>
      <c r="N7" s="52">
        <v>0.05</v>
      </c>
      <c r="O7" s="53">
        <v>0.06</v>
      </c>
      <c r="P7" s="52"/>
      <c r="Q7" s="53">
        <v>8.0000000000000002E-3</v>
      </c>
      <c r="R7" s="53">
        <v>8.0000000000000002E-3</v>
      </c>
      <c r="S7" s="53">
        <v>1E-3</v>
      </c>
      <c r="T7" s="53">
        <v>6.0000000000000001E-3</v>
      </c>
      <c r="U7" s="52">
        <v>6.0000000000000001E-3</v>
      </c>
      <c r="V7" s="54"/>
      <c r="W7" s="52"/>
      <c r="X7" s="66"/>
      <c r="Y7" s="52"/>
      <c r="Z7" s="54"/>
      <c r="AA7" s="52"/>
      <c r="AB7" s="52"/>
      <c r="AC7" s="17"/>
      <c r="AD7" s="17"/>
      <c r="AE7" s="17"/>
      <c r="AF7" s="17"/>
      <c r="AG7" s="17"/>
      <c r="AH7" s="17"/>
      <c r="AI7" s="17"/>
    </row>
    <row r="8" spans="1:41" ht="15.6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51" t="s">
        <v>3</v>
      </c>
      <c r="M8" s="52">
        <v>7.4999999999999997E-2</v>
      </c>
      <c r="N8" s="52"/>
      <c r="O8" s="53"/>
      <c r="P8" s="52"/>
      <c r="Q8" s="53"/>
      <c r="R8" s="53"/>
      <c r="S8" s="53"/>
      <c r="T8" s="55"/>
      <c r="U8" s="65"/>
      <c r="V8" s="54"/>
      <c r="W8" s="52"/>
      <c r="X8" s="54"/>
      <c r="Y8" s="52"/>
      <c r="Z8" s="54"/>
      <c r="AA8" s="52"/>
      <c r="AB8" s="52"/>
      <c r="AC8" s="17"/>
      <c r="AD8" s="17"/>
      <c r="AE8" s="17"/>
      <c r="AF8" s="17"/>
      <c r="AG8" s="17"/>
      <c r="AH8" s="17"/>
      <c r="AI8" s="17"/>
    </row>
    <row r="9" spans="1:41" ht="15.6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51" t="s">
        <v>56</v>
      </c>
      <c r="M9" s="52"/>
      <c r="N9" s="52"/>
      <c r="O9" s="53"/>
      <c r="P9" s="52"/>
      <c r="Q9" s="53"/>
      <c r="R9" s="53"/>
      <c r="S9" s="53"/>
      <c r="T9" s="55"/>
      <c r="U9" s="65"/>
      <c r="V9" s="54"/>
      <c r="W9" s="52">
        <v>0.02</v>
      </c>
      <c r="X9" s="54">
        <v>1E-3</v>
      </c>
      <c r="Y9" s="54">
        <v>2.5000000000000001E-2</v>
      </c>
      <c r="Z9" s="54"/>
      <c r="AA9" s="52"/>
      <c r="AB9" s="52"/>
      <c r="AC9" s="17"/>
      <c r="AD9" s="17"/>
      <c r="AE9" s="17"/>
      <c r="AF9" s="17"/>
      <c r="AG9" s="17"/>
      <c r="AH9" s="17"/>
      <c r="AI9" s="17"/>
    </row>
    <row r="10" spans="1:41" ht="15.6" x14ac:dyDescent="0.3">
      <c r="A10" s="7"/>
      <c r="B10" s="7"/>
      <c r="C10" s="75" t="s">
        <v>27</v>
      </c>
      <c r="D10" s="75"/>
      <c r="E10" s="75"/>
      <c r="F10" s="75"/>
      <c r="G10" s="75"/>
      <c r="H10" s="75"/>
      <c r="I10" s="75"/>
      <c r="J10" s="7"/>
      <c r="K10" s="7"/>
      <c r="L10" s="51" t="s">
        <v>49</v>
      </c>
      <c r="M10" s="52"/>
      <c r="N10" s="52"/>
      <c r="O10" s="53"/>
      <c r="P10" s="52"/>
      <c r="Q10" s="53"/>
      <c r="R10" s="53"/>
      <c r="S10" s="53"/>
      <c r="T10" s="55"/>
      <c r="U10" s="65"/>
      <c r="V10" s="54"/>
      <c r="W10" s="52"/>
      <c r="X10" s="54"/>
      <c r="Y10" s="52"/>
      <c r="Z10" s="54">
        <v>0.12</v>
      </c>
      <c r="AA10" s="52"/>
      <c r="AB10" s="52"/>
      <c r="AC10" s="17"/>
      <c r="AD10" s="17"/>
      <c r="AE10" s="17"/>
      <c r="AF10" s="17"/>
      <c r="AG10" s="17"/>
      <c r="AH10" s="17"/>
      <c r="AI10" s="17"/>
    </row>
    <row r="11" spans="1:41" ht="15.6" x14ac:dyDescent="0.3">
      <c r="A11" s="7"/>
      <c r="B11" s="75" t="s">
        <v>29</v>
      </c>
      <c r="C11" s="75"/>
      <c r="D11" s="75"/>
      <c r="E11" s="75"/>
      <c r="F11" s="75"/>
      <c r="G11" s="75"/>
      <c r="H11" s="75"/>
      <c r="I11" s="75"/>
      <c r="J11" s="75"/>
      <c r="K11" s="7"/>
      <c r="L11" s="51"/>
      <c r="M11" s="52"/>
      <c r="N11" s="52"/>
      <c r="O11" s="53"/>
      <c r="P11" s="52"/>
      <c r="Q11" s="53"/>
      <c r="R11" s="53"/>
      <c r="S11" s="53"/>
      <c r="T11" s="55"/>
      <c r="U11" s="65"/>
      <c r="V11" s="54"/>
      <c r="W11" s="52"/>
      <c r="X11" s="54"/>
      <c r="Y11" s="52"/>
      <c r="Z11" s="54"/>
      <c r="AA11" s="52"/>
      <c r="AB11" s="52"/>
      <c r="AC11" s="17"/>
      <c r="AD11" s="17"/>
      <c r="AE11" s="17"/>
      <c r="AF11" s="17"/>
      <c r="AG11" s="17"/>
      <c r="AH11" s="17"/>
      <c r="AI11" s="17"/>
    </row>
    <row r="12" spans="1:41" ht="15.6" x14ac:dyDescent="0.3">
      <c r="A12" s="7"/>
      <c r="B12" s="7"/>
      <c r="C12" s="41" t="s">
        <v>30</v>
      </c>
      <c r="D12" s="42">
        <v>1</v>
      </c>
      <c r="E12" s="1" t="s">
        <v>30</v>
      </c>
      <c r="F12" s="42" t="s">
        <v>54</v>
      </c>
      <c r="G12" s="1">
        <v>20</v>
      </c>
      <c r="H12" s="42">
        <v>22</v>
      </c>
      <c r="I12" s="1" t="s">
        <v>31</v>
      </c>
      <c r="J12" s="7"/>
      <c r="K12" s="7"/>
      <c r="L12" s="51"/>
      <c r="M12" s="52"/>
      <c r="N12" s="52"/>
      <c r="O12" s="53"/>
      <c r="P12" s="52"/>
      <c r="Q12" s="53"/>
      <c r="R12" s="53"/>
      <c r="S12" s="53"/>
      <c r="T12" s="55"/>
      <c r="U12" s="65"/>
      <c r="V12" s="54"/>
      <c r="W12" s="52"/>
      <c r="X12" s="54"/>
      <c r="Y12" s="52"/>
      <c r="Z12" s="54"/>
      <c r="AA12" s="52"/>
      <c r="AB12" s="52"/>
      <c r="AC12" s="17"/>
      <c r="AD12" s="17"/>
      <c r="AE12" s="17"/>
      <c r="AF12" s="17"/>
      <c r="AG12" s="17"/>
      <c r="AH12" s="17"/>
      <c r="AI12" s="17"/>
    </row>
    <row r="13" spans="1:41" ht="15.6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51"/>
      <c r="M13" s="52"/>
      <c r="N13" s="52"/>
      <c r="O13" s="53"/>
      <c r="P13" s="52"/>
      <c r="Q13" s="53"/>
      <c r="R13" s="53"/>
      <c r="S13" s="53"/>
      <c r="T13" s="55"/>
      <c r="U13" s="65"/>
      <c r="V13" s="54"/>
      <c r="W13" s="52"/>
      <c r="X13" s="54"/>
      <c r="Y13" s="52"/>
      <c r="Z13" s="54"/>
      <c r="AA13" s="52"/>
      <c r="AB13" s="52"/>
      <c r="AC13" s="17"/>
      <c r="AD13" s="17"/>
      <c r="AE13" s="17"/>
      <c r="AF13" s="17"/>
      <c r="AG13" s="17"/>
      <c r="AH13" s="17"/>
      <c r="AI13" s="17"/>
    </row>
    <row r="14" spans="1:41" ht="15.6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57" t="s">
        <v>32</v>
      </c>
      <c r="M14" s="58">
        <f>M6+M7+M8+M9+M10+M11</f>
        <v>7.4999999999999997E-2</v>
      </c>
      <c r="N14" s="58">
        <f>N6+N7+N8+N9+N10+N11</f>
        <v>0.05</v>
      </c>
      <c r="O14" s="58">
        <f t="shared" ref="O14:Z14" si="0">O6+O7+O8+O9+O10+O11</f>
        <v>0.06</v>
      </c>
      <c r="P14" s="58">
        <f t="shared" si="0"/>
        <v>0.06</v>
      </c>
      <c r="Q14" s="58">
        <f t="shared" si="0"/>
        <v>1.027E-2</v>
      </c>
      <c r="R14" s="58">
        <f t="shared" si="0"/>
        <v>1.4E-2</v>
      </c>
      <c r="S14" s="58">
        <f t="shared" si="0"/>
        <v>2E-3</v>
      </c>
      <c r="T14" s="58">
        <f t="shared" si="0"/>
        <v>0.01</v>
      </c>
      <c r="U14" s="58">
        <f t="shared" si="0"/>
        <v>6.0000000000000001E-3</v>
      </c>
      <c r="V14" s="58">
        <f t="shared" si="0"/>
        <v>0.02</v>
      </c>
      <c r="W14" s="58">
        <f t="shared" si="0"/>
        <v>0.02</v>
      </c>
      <c r="X14" s="58">
        <f t="shared" ref="X14:Y14" si="1">X6+X7+X8+X9+X10+X11</f>
        <v>1E-3</v>
      </c>
      <c r="Y14" s="58">
        <f t="shared" si="1"/>
        <v>2.5000000000000001E-2</v>
      </c>
      <c r="Z14" s="58">
        <f t="shared" si="0"/>
        <v>0.12</v>
      </c>
      <c r="AA14" s="58"/>
      <c r="AB14" s="58"/>
      <c r="AC14" s="44"/>
      <c r="AD14" s="44"/>
      <c r="AE14" s="44"/>
      <c r="AF14" s="44"/>
      <c r="AG14" s="44"/>
      <c r="AH14" s="44"/>
      <c r="AI14" s="44"/>
    </row>
    <row r="15" spans="1:41" ht="15.6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57" t="s">
        <v>33</v>
      </c>
      <c r="M15" s="60">
        <f>M14*$M$4</f>
        <v>7.4999999999999997E-2</v>
      </c>
      <c r="N15" s="60">
        <f>N14*$M$4</f>
        <v>0.05</v>
      </c>
      <c r="O15" s="60">
        <f>O14*$M$4</f>
        <v>0.06</v>
      </c>
      <c r="P15" s="60">
        <f>P14*$M$4</f>
        <v>0.06</v>
      </c>
      <c r="Q15" s="60">
        <f>Q14*$M$4</f>
        <v>1.027E-2</v>
      </c>
      <c r="R15" s="60">
        <f>R14*$M$4</f>
        <v>1.4E-2</v>
      </c>
      <c r="S15" s="60">
        <f>S14*$M$4</f>
        <v>2E-3</v>
      </c>
      <c r="T15" s="60">
        <f>T14*$M$4</f>
        <v>0.01</v>
      </c>
      <c r="U15" s="60">
        <f>U14*$M$4</f>
        <v>6.0000000000000001E-3</v>
      </c>
      <c r="V15" s="60">
        <f>V14*$M$4</f>
        <v>0.02</v>
      </c>
      <c r="W15" s="60">
        <f>W14*$M$4</f>
        <v>0.02</v>
      </c>
      <c r="X15" s="60">
        <f>X14*$M$4</f>
        <v>1E-3</v>
      </c>
      <c r="Y15" s="60">
        <f>Y14*$M$4</f>
        <v>2.5000000000000001E-2</v>
      </c>
      <c r="Z15" s="60">
        <f>Z14*$M$4</f>
        <v>0.12</v>
      </c>
      <c r="AA15" s="60"/>
      <c r="AB15" s="60"/>
      <c r="AC15" s="17"/>
      <c r="AD15" s="17"/>
      <c r="AE15" s="17"/>
      <c r="AF15" s="17"/>
      <c r="AG15" s="17"/>
      <c r="AH15" s="17"/>
      <c r="AI15" s="45"/>
    </row>
    <row r="16" spans="1:41" ht="15.6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57" t="s">
        <v>34</v>
      </c>
      <c r="M16" s="54">
        <v>50</v>
      </c>
      <c r="N16" s="54">
        <v>235</v>
      </c>
      <c r="O16" s="62">
        <v>110</v>
      </c>
      <c r="P16" s="54">
        <v>45</v>
      </c>
      <c r="Q16" s="62">
        <v>55</v>
      </c>
      <c r="R16" s="62">
        <v>60</v>
      </c>
      <c r="S16" s="62">
        <v>20</v>
      </c>
      <c r="T16" s="62">
        <v>160</v>
      </c>
      <c r="U16" s="54">
        <v>850</v>
      </c>
      <c r="V16" s="54">
        <v>380</v>
      </c>
      <c r="W16" s="54">
        <v>120</v>
      </c>
      <c r="X16" s="54">
        <v>900</v>
      </c>
      <c r="Y16" s="54">
        <v>110</v>
      </c>
      <c r="Z16" s="54">
        <v>120</v>
      </c>
      <c r="AA16" s="54"/>
      <c r="AB16" s="54"/>
      <c r="AC16" s="17"/>
      <c r="AD16" s="17"/>
      <c r="AE16" s="17"/>
      <c r="AF16" s="17"/>
      <c r="AG16" s="17"/>
      <c r="AH16" s="17"/>
      <c r="AI16" s="17"/>
    </row>
    <row r="17" spans="1:41" ht="15.6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57" t="s">
        <v>35</v>
      </c>
      <c r="M17" s="57">
        <f>M15*M16</f>
        <v>3.75</v>
      </c>
      <c r="N17" s="57">
        <f t="shared" ref="N17:AA17" si="2">N15*N16</f>
        <v>11.75</v>
      </c>
      <c r="O17" s="57">
        <f t="shared" si="2"/>
        <v>6.6</v>
      </c>
      <c r="P17" s="57">
        <f t="shared" si="2"/>
        <v>2.6999999999999997</v>
      </c>
      <c r="Q17" s="57">
        <f t="shared" si="2"/>
        <v>0.56484999999999996</v>
      </c>
      <c r="R17" s="57">
        <f t="shared" si="2"/>
        <v>0.84</v>
      </c>
      <c r="S17" s="57">
        <f t="shared" si="2"/>
        <v>0.04</v>
      </c>
      <c r="T17" s="57">
        <f t="shared" si="2"/>
        <v>1.6</v>
      </c>
      <c r="U17" s="57">
        <f t="shared" si="2"/>
        <v>5.1000000000000005</v>
      </c>
      <c r="V17" s="57">
        <f t="shared" si="2"/>
        <v>7.6000000000000005</v>
      </c>
      <c r="W17" s="57">
        <f t="shared" si="2"/>
        <v>2.4</v>
      </c>
      <c r="X17" s="57">
        <f t="shared" si="2"/>
        <v>0.9</v>
      </c>
      <c r="Y17" s="57">
        <f t="shared" si="2"/>
        <v>2.75</v>
      </c>
      <c r="Z17" s="57">
        <f t="shared" si="2"/>
        <v>14.399999999999999</v>
      </c>
      <c r="AA17" s="57">
        <f t="shared" si="2"/>
        <v>0</v>
      </c>
      <c r="AB17" s="57">
        <f>SUM(M17:AA17)</f>
        <v>60.99485</v>
      </c>
      <c r="AC17" s="43"/>
      <c r="AD17" s="43"/>
      <c r="AE17" s="43"/>
      <c r="AF17" s="43"/>
      <c r="AG17" s="17"/>
      <c r="AH17" s="17"/>
      <c r="AI17" s="43"/>
    </row>
    <row r="18" spans="1:41" ht="15" thickBot="1" x14ac:dyDescent="0.3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4" t="s">
        <v>36</v>
      </c>
      <c r="M18" s="4"/>
      <c r="N18" s="4"/>
      <c r="O18" s="5"/>
      <c r="P18" s="4"/>
      <c r="Q18" s="4"/>
      <c r="R18" s="5"/>
      <c r="S18" s="5"/>
      <c r="T18" s="5"/>
      <c r="U18" s="5"/>
      <c r="V18" s="5"/>
      <c r="W18" s="4"/>
      <c r="X18" s="4"/>
      <c r="Y18" s="4"/>
      <c r="Z18" s="4"/>
      <c r="AA18" s="4"/>
      <c r="AB18" s="5"/>
      <c r="AC18" s="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2"/>
      <c r="AO18" s="73"/>
    </row>
    <row r="19" spans="1:41" ht="35.25" customHeight="1" thickBot="1" x14ac:dyDescent="0.35">
      <c r="A19" s="74"/>
      <c r="B19" s="74"/>
      <c r="C19" s="74"/>
      <c r="D19" s="74"/>
      <c r="E19" s="74"/>
      <c r="F19" s="74"/>
      <c r="G19" s="1"/>
      <c r="H19" s="75"/>
      <c r="I19" s="75"/>
      <c r="J19" s="75"/>
      <c r="K19" s="75"/>
      <c r="L19" s="2" t="s">
        <v>1</v>
      </c>
      <c r="M19" s="3">
        <v>1</v>
      </c>
      <c r="N19" s="4"/>
      <c r="O19" s="5"/>
      <c r="P19" s="4"/>
      <c r="Q19" s="4"/>
      <c r="R19" s="5"/>
      <c r="S19" s="5"/>
      <c r="T19" s="5"/>
      <c r="U19" s="5"/>
      <c r="V19" s="5"/>
      <c r="W19" s="4"/>
      <c r="X19" s="4"/>
      <c r="Y19" s="4"/>
      <c r="Z19" s="4"/>
      <c r="AA19" s="4"/>
      <c r="AB19" s="5"/>
      <c r="AC19" s="6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x14ac:dyDescent="0.3">
      <c r="A20" s="7"/>
      <c r="B20" s="7"/>
      <c r="C20" s="7"/>
      <c r="D20" s="7"/>
      <c r="E20" s="7"/>
      <c r="F20" s="76"/>
      <c r="G20" s="76"/>
      <c r="H20" s="76"/>
      <c r="I20" s="76"/>
      <c r="J20" s="76"/>
      <c r="K20" s="76"/>
      <c r="L20" s="7"/>
      <c r="M20" s="7"/>
      <c r="N20" s="7"/>
      <c r="O20" s="6"/>
      <c r="P20" s="7"/>
      <c r="Q20" s="7"/>
      <c r="R20" s="6"/>
      <c r="S20" s="6"/>
      <c r="T20" s="6"/>
      <c r="U20" s="6"/>
      <c r="V20" s="6"/>
      <c r="W20" s="7"/>
      <c r="X20" s="7"/>
      <c r="Y20" s="7"/>
      <c r="Z20" s="7"/>
      <c r="AA20" s="7"/>
      <c r="AB20" s="6"/>
      <c r="AC20" s="6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 spans="1:41" ht="49.2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47" t="s">
        <v>2</v>
      </c>
      <c r="M21" s="48" t="s">
        <v>3</v>
      </c>
      <c r="N21" s="49" t="s">
        <v>5</v>
      </c>
      <c r="O21" s="48" t="s">
        <v>6</v>
      </c>
      <c r="P21" s="48" t="s">
        <v>7</v>
      </c>
      <c r="Q21" s="49" t="s">
        <v>8</v>
      </c>
      <c r="R21" s="49" t="s">
        <v>9</v>
      </c>
      <c r="S21" s="49" t="s">
        <v>10</v>
      </c>
      <c r="T21" s="49" t="s">
        <v>11</v>
      </c>
      <c r="U21" s="49" t="s">
        <v>12</v>
      </c>
      <c r="V21" s="48" t="s">
        <v>14</v>
      </c>
      <c r="W21" s="48" t="s">
        <v>18</v>
      </c>
      <c r="X21" s="50" t="s">
        <v>21</v>
      </c>
      <c r="Y21" s="48" t="s">
        <v>22</v>
      </c>
      <c r="Z21" s="50" t="s">
        <v>23</v>
      </c>
      <c r="AA21" s="48"/>
      <c r="AB21" s="50"/>
      <c r="AC21" s="12"/>
      <c r="AD21" s="12"/>
      <c r="AE21" s="12"/>
      <c r="AF21" s="12"/>
      <c r="AG21" s="12"/>
      <c r="AH21" s="12"/>
      <c r="AI21" s="12"/>
    </row>
    <row r="22" spans="1:41" ht="15.6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51" t="s">
        <v>25</v>
      </c>
      <c r="M22" s="52"/>
      <c r="N22" s="53"/>
      <c r="O22" s="52"/>
      <c r="P22" s="52"/>
      <c r="Q22" s="53"/>
      <c r="R22" s="53"/>
      <c r="S22" s="53"/>
      <c r="T22" s="53">
        <v>1E-3</v>
      </c>
      <c r="U22" s="55">
        <v>4.0000000000000001E-3</v>
      </c>
      <c r="V22" s="52"/>
      <c r="W22" s="54"/>
      <c r="X22" s="54"/>
      <c r="Y22" s="54">
        <v>0.02</v>
      </c>
      <c r="Z22" s="54">
        <v>0.02</v>
      </c>
      <c r="AA22" s="54"/>
      <c r="AB22" s="54"/>
      <c r="AC22" s="17"/>
      <c r="AD22" s="17"/>
      <c r="AE22" s="17"/>
      <c r="AF22" s="17"/>
      <c r="AG22" s="17"/>
      <c r="AH22" s="17"/>
      <c r="AI22" s="17"/>
    </row>
    <row r="23" spans="1:41" ht="15.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54" t="s">
        <v>37</v>
      </c>
      <c r="M23" s="52"/>
      <c r="N23" s="53">
        <v>0.05</v>
      </c>
      <c r="O23" s="52">
        <v>0.04</v>
      </c>
      <c r="P23" s="52">
        <v>0.05</v>
      </c>
      <c r="Q23" s="52">
        <v>2E-3</v>
      </c>
      <c r="R23" s="52">
        <v>8.0000000000000002E-3</v>
      </c>
      <c r="S23" s="52">
        <v>8.0000000000000002E-3</v>
      </c>
      <c r="T23" s="52">
        <v>1E-3</v>
      </c>
      <c r="U23" s="55">
        <v>8.0000000000000002E-3</v>
      </c>
      <c r="V23" s="52"/>
      <c r="W23" s="66"/>
      <c r="X23" s="54"/>
      <c r="Y23" s="54"/>
      <c r="Z23" s="68">
        <v>8.0000000000000002E-3</v>
      </c>
      <c r="AA23" s="54"/>
      <c r="AB23" s="54"/>
      <c r="AC23" s="17"/>
      <c r="AD23" s="17"/>
      <c r="AE23" s="17"/>
      <c r="AF23" s="17"/>
      <c r="AG23" s="17"/>
      <c r="AH23" s="17"/>
      <c r="AI23" s="17"/>
    </row>
    <row r="24" spans="1:41" ht="15.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51" t="s">
        <v>3</v>
      </c>
      <c r="M24" s="52">
        <v>7.4999999999999997E-2</v>
      </c>
      <c r="N24" s="53"/>
      <c r="O24" s="52"/>
      <c r="P24" s="52"/>
      <c r="Q24" s="53"/>
      <c r="R24" s="53"/>
      <c r="S24" s="53"/>
      <c r="T24" s="53"/>
      <c r="U24" s="55"/>
      <c r="V24" s="52"/>
      <c r="W24" s="54"/>
      <c r="X24" s="54"/>
      <c r="Y24" s="54"/>
      <c r="Z24" s="54"/>
      <c r="AA24" s="54"/>
      <c r="AB24" s="54"/>
      <c r="AC24" s="17"/>
      <c r="AD24" s="17"/>
      <c r="AE24" s="17"/>
      <c r="AF24" s="17"/>
      <c r="AG24" s="17"/>
      <c r="AH24" s="17"/>
      <c r="AI24" s="17"/>
    </row>
    <row r="25" spans="1:41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51" t="s">
        <v>50</v>
      </c>
      <c r="M25" s="52"/>
      <c r="N25" s="53"/>
      <c r="O25" s="52"/>
      <c r="P25" s="52"/>
      <c r="Q25" s="53"/>
      <c r="R25" s="53"/>
      <c r="S25" s="53"/>
      <c r="T25" s="53"/>
      <c r="U25" s="55"/>
      <c r="V25" s="52">
        <v>0.02</v>
      </c>
      <c r="W25" s="54">
        <v>1E-3</v>
      </c>
      <c r="X25" s="54"/>
      <c r="Y25" s="54"/>
      <c r="Z25" s="54"/>
      <c r="AA25" s="54"/>
      <c r="AB25" s="54"/>
      <c r="AC25" s="17"/>
      <c r="AD25" s="17"/>
      <c r="AE25" s="17"/>
      <c r="AF25" s="17"/>
      <c r="AG25" s="17"/>
      <c r="AH25" s="17"/>
      <c r="AI25" s="17"/>
    </row>
    <row r="26" spans="1:41" ht="15.6" x14ac:dyDescent="0.3">
      <c r="A26" s="7"/>
      <c r="B26" s="7"/>
      <c r="C26" s="71" t="s">
        <v>27</v>
      </c>
      <c r="D26" s="71"/>
      <c r="E26" s="71"/>
      <c r="F26" s="71"/>
      <c r="G26" s="71"/>
      <c r="H26" s="71"/>
      <c r="I26" s="71"/>
      <c r="J26" s="7"/>
      <c r="K26" s="7"/>
      <c r="L26" s="51" t="s">
        <v>21</v>
      </c>
      <c r="M26" s="52"/>
      <c r="N26" s="53"/>
      <c r="O26" s="52"/>
      <c r="P26" s="52"/>
      <c r="Q26" s="53"/>
      <c r="R26" s="53"/>
      <c r="S26" s="53"/>
      <c r="T26" s="53"/>
      <c r="U26" s="55"/>
      <c r="V26" s="52"/>
      <c r="W26" s="54"/>
      <c r="X26" s="68">
        <v>0.1</v>
      </c>
      <c r="Y26" s="54"/>
      <c r="Z26" s="54"/>
      <c r="AA26" s="54"/>
      <c r="AB26" s="54"/>
      <c r="AC26" s="17"/>
      <c r="AD26" s="17"/>
      <c r="AE26" s="17"/>
      <c r="AF26" s="17"/>
      <c r="AG26" s="17"/>
      <c r="AH26" s="17"/>
      <c r="AI26" s="17"/>
    </row>
    <row r="27" spans="1:41" ht="15.6" x14ac:dyDescent="0.3">
      <c r="A27" s="7"/>
      <c r="B27" s="71" t="s">
        <v>29</v>
      </c>
      <c r="C27" s="71"/>
      <c r="D27" s="71"/>
      <c r="E27" s="71"/>
      <c r="F27" s="71"/>
      <c r="G27" s="71"/>
      <c r="H27" s="71"/>
      <c r="I27" s="71"/>
      <c r="J27" s="71"/>
      <c r="K27" s="7"/>
      <c r="L27" s="54"/>
      <c r="M27" s="52"/>
      <c r="N27" s="53"/>
      <c r="O27" s="52"/>
      <c r="P27" s="52"/>
      <c r="Q27" s="53"/>
      <c r="R27" s="53"/>
      <c r="S27" s="53"/>
      <c r="T27" s="53"/>
      <c r="U27" s="55"/>
      <c r="V27" s="52"/>
      <c r="W27" s="54"/>
      <c r="X27" s="54"/>
      <c r="Y27" s="54"/>
      <c r="Z27" s="54"/>
      <c r="AA27" s="54"/>
      <c r="AB27" s="54"/>
      <c r="AC27" s="17"/>
      <c r="AD27" s="17"/>
      <c r="AE27" s="17"/>
      <c r="AF27" s="17"/>
      <c r="AG27" s="17"/>
      <c r="AH27" s="17"/>
      <c r="AI27" s="17"/>
    </row>
    <row r="28" spans="1:41" ht="15.6" x14ac:dyDescent="0.3">
      <c r="A28" s="7"/>
      <c r="B28" s="7"/>
      <c r="C28" s="18" t="s">
        <v>30</v>
      </c>
      <c r="D28" s="19">
        <v>2</v>
      </c>
      <c r="E28" s="20" t="s">
        <v>30</v>
      </c>
      <c r="F28" s="19" t="str">
        <f>F12</f>
        <v>сентябрь</v>
      </c>
      <c r="G28" s="20">
        <v>20</v>
      </c>
      <c r="H28" s="19">
        <v>22</v>
      </c>
      <c r="I28" s="20" t="s">
        <v>31</v>
      </c>
      <c r="J28" s="7"/>
      <c r="K28" s="7"/>
      <c r="L28" s="54"/>
      <c r="M28" s="52"/>
      <c r="N28" s="53"/>
      <c r="O28" s="52"/>
      <c r="P28" s="52"/>
      <c r="Q28" s="53"/>
      <c r="R28" s="53"/>
      <c r="S28" s="53"/>
      <c r="T28" s="53"/>
      <c r="U28" s="55"/>
      <c r="V28" s="52"/>
      <c r="W28" s="54"/>
      <c r="X28" s="54"/>
      <c r="Y28" s="54"/>
      <c r="Z28" s="54"/>
      <c r="AA28" s="54"/>
      <c r="AB28" s="54"/>
      <c r="AC28" s="17"/>
      <c r="AD28" s="17"/>
      <c r="AE28" s="17"/>
      <c r="AF28" s="17"/>
      <c r="AG28" s="17"/>
      <c r="AH28" s="17"/>
      <c r="AI28" s="17"/>
    </row>
    <row r="29" spans="1:41" ht="15.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54"/>
      <c r="M29" s="52"/>
      <c r="N29" s="53"/>
      <c r="O29" s="52"/>
      <c r="P29" s="52"/>
      <c r="Q29" s="53"/>
      <c r="R29" s="53"/>
      <c r="S29" s="53"/>
      <c r="T29" s="53"/>
      <c r="U29" s="55"/>
      <c r="V29" s="52"/>
      <c r="W29" s="54"/>
      <c r="X29" s="54"/>
      <c r="Y29" s="54"/>
      <c r="Z29" s="54"/>
      <c r="AA29" s="54"/>
      <c r="AB29" s="54"/>
      <c r="AC29" s="17"/>
      <c r="AD29" s="17"/>
      <c r="AE29" s="17"/>
      <c r="AF29" s="17"/>
      <c r="AG29" s="17"/>
      <c r="AH29" s="17"/>
      <c r="AI29" s="17"/>
    </row>
    <row r="30" spans="1:41" ht="15.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57" t="s">
        <v>32</v>
      </c>
      <c r="M30" s="58">
        <f>SUM(M22:M29)</f>
        <v>7.4999999999999997E-2</v>
      </c>
      <c r="N30" s="59">
        <f t="shared" ref="N30:W30" si="3">SUM(N22:N29)</f>
        <v>0.05</v>
      </c>
      <c r="O30" s="58">
        <f t="shared" si="3"/>
        <v>0.04</v>
      </c>
      <c r="P30" s="58">
        <f t="shared" si="3"/>
        <v>0.05</v>
      </c>
      <c r="Q30" s="59">
        <f t="shared" si="3"/>
        <v>2E-3</v>
      </c>
      <c r="R30" s="59">
        <f t="shared" si="3"/>
        <v>8.0000000000000002E-3</v>
      </c>
      <c r="S30" s="59">
        <f t="shared" si="3"/>
        <v>8.0000000000000002E-3</v>
      </c>
      <c r="T30" s="59">
        <f t="shared" si="3"/>
        <v>2E-3</v>
      </c>
      <c r="U30" s="59">
        <f t="shared" si="3"/>
        <v>1.2E-2</v>
      </c>
      <c r="V30" s="58">
        <f t="shared" si="3"/>
        <v>0.02</v>
      </c>
      <c r="W30" s="58">
        <f t="shared" si="3"/>
        <v>1E-3</v>
      </c>
      <c r="X30" s="58">
        <f t="shared" ref="X30:Z30" si="4">SUM(X22:X29)</f>
        <v>0.1</v>
      </c>
      <c r="Y30" s="58">
        <f t="shared" si="4"/>
        <v>0.02</v>
      </c>
      <c r="Z30" s="58">
        <f t="shared" si="4"/>
        <v>2.8000000000000001E-2</v>
      </c>
      <c r="AA30" s="58"/>
      <c r="AB30" s="58"/>
      <c r="AC30" s="22"/>
      <c r="AD30" s="22"/>
      <c r="AE30" s="22"/>
      <c r="AF30" s="22"/>
      <c r="AG30" s="22"/>
      <c r="AH30" s="22"/>
      <c r="AI30" s="22"/>
    </row>
    <row r="31" spans="1:41" ht="15.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57" t="s">
        <v>33</v>
      </c>
      <c r="M31" s="60">
        <f>M30*$M$19</f>
        <v>7.4999999999999997E-2</v>
      </c>
      <c r="N31" s="60">
        <f t="shared" ref="N31:Z31" si="5">N30*$M$19</f>
        <v>0.05</v>
      </c>
      <c r="O31" s="60">
        <f t="shared" si="5"/>
        <v>0.04</v>
      </c>
      <c r="P31" s="60">
        <f t="shared" si="5"/>
        <v>0.05</v>
      </c>
      <c r="Q31" s="60">
        <f t="shared" si="5"/>
        <v>2E-3</v>
      </c>
      <c r="R31" s="60">
        <f t="shared" si="5"/>
        <v>8.0000000000000002E-3</v>
      </c>
      <c r="S31" s="60">
        <f t="shared" si="5"/>
        <v>8.0000000000000002E-3</v>
      </c>
      <c r="T31" s="60">
        <f t="shared" si="5"/>
        <v>2E-3</v>
      </c>
      <c r="U31" s="60">
        <f t="shared" si="5"/>
        <v>1.2E-2</v>
      </c>
      <c r="V31" s="60">
        <f t="shared" si="5"/>
        <v>0.02</v>
      </c>
      <c r="W31" s="60">
        <f t="shared" si="5"/>
        <v>1E-3</v>
      </c>
      <c r="X31" s="60">
        <f t="shared" si="5"/>
        <v>0.1</v>
      </c>
      <c r="Y31" s="60">
        <f t="shared" si="5"/>
        <v>0.02</v>
      </c>
      <c r="Z31" s="60">
        <f t="shared" si="5"/>
        <v>2.8000000000000001E-2</v>
      </c>
      <c r="AA31" s="60"/>
      <c r="AB31" s="54"/>
      <c r="AC31" s="24"/>
      <c r="AD31" s="24"/>
      <c r="AE31" s="24"/>
      <c r="AF31" s="24"/>
      <c r="AG31" s="24"/>
      <c r="AH31" s="24"/>
      <c r="AI31" s="24"/>
    </row>
    <row r="32" spans="1:41" ht="15.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57" t="s">
        <v>34</v>
      </c>
      <c r="M32" s="54">
        <v>50</v>
      </c>
      <c r="N32" s="62">
        <v>440</v>
      </c>
      <c r="O32" s="54">
        <v>50</v>
      </c>
      <c r="P32" s="54">
        <v>45</v>
      </c>
      <c r="Q32" s="62">
        <v>260</v>
      </c>
      <c r="R32" s="62">
        <v>55</v>
      </c>
      <c r="S32" s="62">
        <v>60</v>
      </c>
      <c r="T32" s="62">
        <v>20</v>
      </c>
      <c r="U32" s="62">
        <v>160</v>
      </c>
      <c r="V32" s="54">
        <v>120</v>
      </c>
      <c r="W32" s="54">
        <v>900</v>
      </c>
      <c r="X32" s="54">
        <v>150</v>
      </c>
      <c r="Y32" s="54">
        <v>380</v>
      </c>
      <c r="Z32" s="54">
        <v>60</v>
      </c>
      <c r="AA32" s="54"/>
      <c r="AB32" s="54"/>
      <c r="AC32" s="17"/>
      <c r="AD32" s="17"/>
      <c r="AE32" s="17"/>
      <c r="AF32" s="17"/>
      <c r="AG32" s="17"/>
      <c r="AH32" s="17"/>
      <c r="AI32" s="17"/>
    </row>
    <row r="33" spans="1:41" ht="15.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57" t="s">
        <v>35</v>
      </c>
      <c r="M33" s="57">
        <f t="shared" ref="M33:Z33" si="6">M31*M32</f>
        <v>3.75</v>
      </c>
      <c r="N33" s="57">
        <f t="shared" si="6"/>
        <v>22</v>
      </c>
      <c r="O33" s="57">
        <f t="shared" si="6"/>
        <v>2</v>
      </c>
      <c r="P33" s="57">
        <f t="shared" si="6"/>
        <v>2.25</v>
      </c>
      <c r="Q33" s="57">
        <f t="shared" si="6"/>
        <v>0.52</v>
      </c>
      <c r="R33" s="57">
        <f t="shared" si="6"/>
        <v>0.44</v>
      </c>
      <c r="S33" s="57">
        <f t="shared" si="6"/>
        <v>0.48</v>
      </c>
      <c r="T33" s="57">
        <f t="shared" si="6"/>
        <v>0.04</v>
      </c>
      <c r="U33" s="57">
        <f t="shared" si="6"/>
        <v>1.92</v>
      </c>
      <c r="V33" s="57">
        <f t="shared" si="6"/>
        <v>2.4</v>
      </c>
      <c r="W33" s="57">
        <f t="shared" si="6"/>
        <v>0.9</v>
      </c>
      <c r="X33" s="57">
        <f t="shared" si="6"/>
        <v>15</v>
      </c>
      <c r="Y33" s="57">
        <f t="shared" si="6"/>
        <v>7.6000000000000005</v>
      </c>
      <c r="Z33" s="57">
        <f t="shared" si="6"/>
        <v>1.68</v>
      </c>
      <c r="AA33" s="57"/>
      <c r="AB33" s="57">
        <f>SUM(M33:AA33)</f>
        <v>60.98</v>
      </c>
      <c r="AC33" s="21"/>
      <c r="AD33" s="21"/>
      <c r="AE33" s="21"/>
      <c r="AF33" s="21"/>
      <c r="AG33" s="21"/>
      <c r="AH33" s="21"/>
      <c r="AI33" s="21"/>
    </row>
    <row r="34" spans="1:41" ht="15" thickBot="1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4" t="s">
        <v>36</v>
      </c>
      <c r="M34" s="4"/>
      <c r="N34" s="4"/>
      <c r="O34" s="5"/>
      <c r="P34" s="4"/>
      <c r="Q34" s="4"/>
      <c r="R34" s="5"/>
      <c r="S34" s="5"/>
      <c r="T34" s="5"/>
      <c r="U34" s="5"/>
      <c r="V34" s="5"/>
      <c r="W34" s="4"/>
      <c r="X34" s="4"/>
      <c r="Y34" s="4"/>
      <c r="Z34" s="4"/>
      <c r="AA34" s="4"/>
      <c r="AB34" s="5"/>
      <c r="AC34" s="6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2"/>
      <c r="AO34" s="73"/>
    </row>
    <row r="35" spans="1:4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4"/>
      <c r="M35" s="4"/>
      <c r="N35" s="4"/>
      <c r="O35" s="5"/>
      <c r="P35" s="4"/>
      <c r="Q35" s="4"/>
      <c r="R35" s="5"/>
      <c r="S35" s="5"/>
      <c r="T35" s="5"/>
      <c r="U35" s="5"/>
      <c r="V35" s="5"/>
      <c r="W35" s="4"/>
      <c r="X35" s="4"/>
      <c r="Y35" s="4"/>
      <c r="Z35" s="4"/>
      <c r="AA35" s="4"/>
      <c r="AB35" s="5"/>
      <c r="AC35" s="6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7"/>
      <c r="AO35" s="77"/>
    </row>
    <row r="36" spans="1:4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4"/>
      <c r="M36" s="4"/>
      <c r="N36" s="4"/>
      <c r="O36" s="5"/>
      <c r="P36" s="4"/>
      <c r="Q36" s="4"/>
      <c r="R36" s="5"/>
      <c r="S36" s="5"/>
      <c r="T36" s="5"/>
      <c r="U36" s="5"/>
      <c r="V36" s="5"/>
      <c r="W36" s="4"/>
      <c r="X36" s="4"/>
      <c r="Y36" s="4"/>
      <c r="Z36" s="4"/>
      <c r="AA36" s="4"/>
      <c r="AB36" s="5"/>
      <c r="AC36" s="6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 spans="1:41" ht="15" thickBot="1" x14ac:dyDescent="0.3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4"/>
      <c r="M37" s="4"/>
      <c r="N37" s="4"/>
      <c r="O37" s="5"/>
      <c r="P37" s="4"/>
      <c r="Q37" s="4"/>
      <c r="R37" s="5"/>
      <c r="S37" s="5"/>
      <c r="T37" s="5"/>
      <c r="U37" s="5"/>
      <c r="V37" s="5"/>
      <c r="W37" s="4"/>
      <c r="X37" s="4"/>
      <c r="Y37" s="4"/>
      <c r="Z37" s="4"/>
      <c r="AA37" s="4"/>
      <c r="AB37" s="5"/>
      <c r="AC37" s="6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</row>
    <row r="38" spans="1:41" ht="34.5" customHeight="1" thickBot="1" x14ac:dyDescent="0.35">
      <c r="A38" s="74"/>
      <c r="B38" s="74"/>
      <c r="C38" s="74"/>
      <c r="D38" s="74"/>
      <c r="E38" s="74"/>
      <c r="F38" s="74"/>
      <c r="G38" s="1"/>
      <c r="H38" s="75"/>
      <c r="I38" s="75"/>
      <c r="J38" s="75"/>
      <c r="K38" s="75"/>
      <c r="L38" s="2" t="s">
        <v>1</v>
      </c>
      <c r="M38" s="3">
        <v>1</v>
      </c>
      <c r="N38" s="4"/>
      <c r="O38" s="5"/>
      <c r="P38" s="4"/>
      <c r="Q38" s="4"/>
      <c r="R38" s="5"/>
      <c r="S38" s="5"/>
      <c r="T38" s="5"/>
      <c r="U38" s="5"/>
      <c r="V38" s="5"/>
      <c r="W38" s="4"/>
      <c r="X38" s="4"/>
      <c r="Y38" s="4"/>
      <c r="Z38" s="4"/>
      <c r="AA38" s="4"/>
      <c r="AB38" s="5"/>
      <c r="AC38" s="6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</row>
    <row r="39" spans="1:41" x14ac:dyDescent="0.3">
      <c r="A39" s="7"/>
      <c r="B39" s="7"/>
      <c r="C39" s="7"/>
      <c r="D39" s="7"/>
      <c r="E39" s="7"/>
      <c r="F39" s="76"/>
      <c r="G39" s="76"/>
      <c r="H39" s="76"/>
      <c r="I39" s="76"/>
      <c r="J39" s="76"/>
      <c r="K39" s="76"/>
      <c r="L39" s="4"/>
      <c r="M39" s="4"/>
      <c r="N39" s="4"/>
      <c r="O39" s="5"/>
      <c r="P39" s="4"/>
      <c r="Q39" s="4"/>
      <c r="R39" s="5"/>
      <c r="S39" s="5"/>
      <c r="T39" s="5"/>
      <c r="U39" s="5"/>
      <c r="V39" s="5"/>
      <c r="W39" s="4"/>
      <c r="X39" s="4"/>
      <c r="Y39" s="4"/>
      <c r="Z39" s="4"/>
      <c r="AA39" s="4"/>
      <c r="AB39" s="5"/>
      <c r="AC39" s="6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 spans="1:41" ht="6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47" t="s">
        <v>2</v>
      </c>
      <c r="M40" s="48" t="s">
        <v>3</v>
      </c>
      <c r="N40" s="48" t="s">
        <v>57</v>
      </c>
      <c r="O40" s="49" t="s">
        <v>46</v>
      </c>
      <c r="P40" s="48" t="s">
        <v>58</v>
      </c>
      <c r="Q40" s="48" t="s">
        <v>41</v>
      </c>
      <c r="R40" s="49" t="s">
        <v>42</v>
      </c>
      <c r="S40" s="49" t="s">
        <v>55</v>
      </c>
      <c r="T40" s="50" t="s">
        <v>63</v>
      </c>
      <c r="U40" s="50" t="s">
        <v>47</v>
      </c>
      <c r="V40" s="49" t="s">
        <v>43</v>
      </c>
      <c r="W40" s="8"/>
      <c r="X40" s="8"/>
      <c r="Y40" s="8"/>
      <c r="Z40" s="8"/>
      <c r="AA40" s="8"/>
      <c r="AB40" s="9"/>
      <c r="AC40" s="9"/>
      <c r="AD40" s="8"/>
      <c r="AE40" s="10"/>
      <c r="AF40" s="10"/>
      <c r="AG40" s="10"/>
      <c r="AH40" s="11"/>
      <c r="AI40" s="10"/>
      <c r="AJ40" s="10"/>
      <c r="AK40" s="10"/>
      <c r="AL40" s="10"/>
      <c r="AM40" s="11"/>
      <c r="AN40" s="10"/>
      <c r="AO40" s="12"/>
    </row>
    <row r="41" spans="1:41" ht="31.2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51" t="s">
        <v>59</v>
      </c>
      <c r="M41" s="52"/>
      <c r="N41" s="52">
        <v>0.06</v>
      </c>
      <c r="O41" s="53">
        <v>0.03</v>
      </c>
      <c r="P41" s="52">
        <v>0.01</v>
      </c>
      <c r="Q41" s="52">
        <v>1E-3</v>
      </c>
      <c r="R41" s="52"/>
      <c r="S41" s="52"/>
      <c r="T41" s="54"/>
      <c r="U41" s="54"/>
      <c r="V41" s="53"/>
      <c r="W41" s="13"/>
      <c r="X41" s="13"/>
      <c r="Y41" s="13"/>
      <c r="Z41" s="13"/>
      <c r="AA41" s="13"/>
      <c r="AB41" s="14"/>
      <c r="AC41" s="46"/>
      <c r="AD41" s="17"/>
      <c r="AE41" s="17"/>
      <c r="AF41" s="17"/>
      <c r="AG41" s="17"/>
      <c r="AH41" s="17"/>
      <c r="AI41" s="30"/>
      <c r="AJ41" s="17"/>
      <c r="AK41" s="17"/>
      <c r="AL41" s="17"/>
      <c r="AM41" s="17"/>
      <c r="AN41" s="17"/>
      <c r="AO41" s="17"/>
    </row>
    <row r="42" spans="1:41" ht="15.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51" t="s">
        <v>38</v>
      </c>
      <c r="M42" s="52">
        <v>7.4999999999999997E-2</v>
      </c>
      <c r="N42" s="52"/>
      <c r="O42" s="53"/>
      <c r="P42" s="52"/>
      <c r="Q42" s="52"/>
      <c r="R42" s="53"/>
      <c r="S42" s="53"/>
      <c r="T42" s="54"/>
      <c r="U42" s="54"/>
      <c r="V42" s="55"/>
      <c r="W42" s="15"/>
      <c r="X42" s="15"/>
      <c r="Y42" s="13"/>
      <c r="Z42" s="13"/>
      <c r="AA42" s="13"/>
      <c r="AB42" s="14"/>
      <c r="AC42" s="16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</row>
    <row r="43" spans="1:41" ht="15.6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51" t="s">
        <v>42</v>
      </c>
      <c r="M43" s="52"/>
      <c r="N43" s="52"/>
      <c r="O43" s="53"/>
      <c r="P43" s="52"/>
      <c r="Q43" s="52">
        <v>1E-3</v>
      </c>
      <c r="R43" s="56">
        <v>1</v>
      </c>
      <c r="S43" s="53"/>
      <c r="T43" s="54"/>
      <c r="U43" s="54"/>
      <c r="V43" s="55"/>
      <c r="W43" s="15"/>
      <c r="X43" s="15"/>
      <c r="Y43" s="13"/>
      <c r="Z43" s="13"/>
      <c r="AA43" s="13"/>
      <c r="AB43" s="14"/>
      <c r="AC43" s="16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</row>
    <row r="44" spans="1:41" ht="15.6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51" t="s">
        <v>50</v>
      </c>
      <c r="M44" s="52"/>
      <c r="N44" s="52"/>
      <c r="O44" s="53"/>
      <c r="P44" s="52"/>
      <c r="Q44" s="52"/>
      <c r="R44" s="53"/>
      <c r="S44" s="53"/>
      <c r="T44" s="54"/>
      <c r="U44" s="54">
        <v>1E-3</v>
      </c>
      <c r="V44" s="55">
        <v>0.02</v>
      </c>
      <c r="W44" s="15"/>
      <c r="X44" s="15"/>
      <c r="Y44" s="13"/>
      <c r="Z44" s="13"/>
      <c r="AA44" s="13"/>
      <c r="AB44" s="14"/>
      <c r="AC44" s="16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spans="1:41" ht="15.6" x14ac:dyDescent="0.3">
      <c r="A45" s="7"/>
      <c r="B45" s="7"/>
      <c r="C45" s="71" t="s">
        <v>27</v>
      </c>
      <c r="D45" s="71"/>
      <c r="E45" s="71"/>
      <c r="F45" s="71"/>
      <c r="G45" s="71"/>
      <c r="H45" s="71"/>
      <c r="I45" s="71"/>
      <c r="J45" s="7"/>
      <c r="K45" s="7"/>
      <c r="L45" s="51" t="s">
        <v>55</v>
      </c>
      <c r="M45" s="52"/>
      <c r="N45" s="52"/>
      <c r="O45" s="53"/>
      <c r="P45" s="52"/>
      <c r="Q45" s="52"/>
      <c r="R45" s="53"/>
      <c r="S45" s="53">
        <v>2.3E-2</v>
      </c>
      <c r="T45" s="54"/>
      <c r="U45" s="54"/>
      <c r="V45" s="55"/>
      <c r="W45" s="15"/>
      <c r="X45" s="15"/>
      <c r="Y45" s="13"/>
      <c r="Z45" s="13"/>
      <c r="AA45" s="13"/>
      <c r="AB45" s="14"/>
      <c r="AC45" s="16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</row>
    <row r="46" spans="1:41" ht="15.6" x14ac:dyDescent="0.3">
      <c r="A46" s="7"/>
      <c r="B46" s="71" t="s">
        <v>29</v>
      </c>
      <c r="C46" s="71"/>
      <c r="D46" s="71"/>
      <c r="E46" s="71"/>
      <c r="F46" s="71"/>
      <c r="G46" s="71"/>
      <c r="H46" s="71"/>
      <c r="I46" s="71"/>
      <c r="J46" s="71"/>
      <c r="K46" s="7"/>
      <c r="L46" s="54" t="s">
        <v>63</v>
      </c>
      <c r="M46" s="52"/>
      <c r="N46" s="52"/>
      <c r="O46" s="53"/>
      <c r="P46" s="52"/>
      <c r="Q46" s="52"/>
      <c r="R46" s="53"/>
      <c r="S46" s="53"/>
      <c r="T46" s="54">
        <v>0.04</v>
      </c>
      <c r="U46" s="54"/>
      <c r="V46" s="55"/>
      <c r="W46" s="15"/>
      <c r="X46" s="15"/>
      <c r="Y46" s="13"/>
      <c r="Z46" s="13"/>
      <c r="AA46" s="13"/>
      <c r="AB46" s="14"/>
      <c r="AC46" s="16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</row>
    <row r="47" spans="1:41" ht="15.6" x14ac:dyDescent="0.3">
      <c r="A47" s="7"/>
      <c r="B47" s="7"/>
      <c r="C47" s="18" t="s">
        <v>30</v>
      </c>
      <c r="D47" s="19">
        <v>3</v>
      </c>
      <c r="E47" s="20" t="s">
        <v>30</v>
      </c>
      <c r="F47" s="19" t="str">
        <f>F12</f>
        <v>сентябрь</v>
      </c>
      <c r="G47" s="20">
        <v>20</v>
      </c>
      <c r="H47" s="19">
        <v>22</v>
      </c>
      <c r="I47" s="20" t="s">
        <v>31</v>
      </c>
      <c r="J47" s="7"/>
      <c r="K47" s="7"/>
      <c r="L47" s="54"/>
      <c r="M47" s="52"/>
      <c r="N47" s="52"/>
      <c r="O47" s="53"/>
      <c r="P47" s="52"/>
      <c r="Q47" s="52"/>
      <c r="R47" s="53"/>
      <c r="S47" s="53"/>
      <c r="T47" s="54"/>
      <c r="U47" s="54"/>
      <c r="V47" s="55"/>
      <c r="W47" s="15"/>
      <c r="X47" s="15"/>
      <c r="Y47" s="13"/>
      <c r="Z47" s="13"/>
      <c r="AA47" s="13"/>
      <c r="AB47" s="14"/>
      <c r="AC47" s="16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</row>
    <row r="48" spans="1:41" ht="15.6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54"/>
      <c r="M48" s="52"/>
      <c r="N48" s="52"/>
      <c r="O48" s="53"/>
      <c r="P48" s="52"/>
      <c r="Q48" s="52"/>
      <c r="R48" s="53"/>
      <c r="S48" s="53"/>
      <c r="T48" s="54"/>
      <c r="U48" s="54"/>
      <c r="V48" s="55"/>
      <c r="W48" s="15"/>
      <c r="X48" s="15"/>
      <c r="Y48" s="13"/>
      <c r="Z48" s="13"/>
      <c r="AA48" s="13"/>
      <c r="AB48" s="14"/>
      <c r="AC48" s="16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</row>
    <row r="49" spans="1:41" ht="15.6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57" t="s">
        <v>32</v>
      </c>
      <c r="M49" s="58">
        <f>M41+M42+M43+M44+M45+M46</f>
        <v>7.4999999999999997E-2</v>
      </c>
      <c r="N49" s="58">
        <f t="shared" ref="N49:Q49" si="7">N41+N42+N43+N44+N45+N46</f>
        <v>0.06</v>
      </c>
      <c r="O49" s="58">
        <f t="shared" si="7"/>
        <v>0.03</v>
      </c>
      <c r="P49" s="58">
        <f t="shared" si="7"/>
        <v>0.01</v>
      </c>
      <c r="Q49" s="58">
        <f t="shared" si="7"/>
        <v>2E-3</v>
      </c>
      <c r="R49" s="58">
        <f t="shared" ref="R49:V49" si="8">R41+R42+R43+R44+R45+R46</f>
        <v>1</v>
      </c>
      <c r="S49" s="58">
        <f t="shared" si="8"/>
        <v>2.3E-2</v>
      </c>
      <c r="T49" s="58">
        <f t="shared" si="8"/>
        <v>0.04</v>
      </c>
      <c r="U49" s="58">
        <f t="shared" si="8"/>
        <v>1E-3</v>
      </c>
      <c r="V49" s="58">
        <f t="shared" si="8"/>
        <v>0.02</v>
      </c>
      <c r="W49" s="22"/>
      <c r="X49" s="22"/>
      <c r="Y49" s="22"/>
      <c r="Z49" s="22"/>
      <c r="AA49" s="22"/>
      <c r="AB49" s="23"/>
      <c r="AC49" s="23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5.6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57" t="s">
        <v>33</v>
      </c>
      <c r="M50" s="60">
        <f>M49*$M$38</f>
        <v>7.4999999999999997E-2</v>
      </c>
      <c r="N50" s="60">
        <f t="shared" ref="N50:V50" si="9">N49*$M$38</f>
        <v>0.06</v>
      </c>
      <c r="O50" s="60">
        <f t="shared" si="9"/>
        <v>0.03</v>
      </c>
      <c r="P50" s="60">
        <f t="shared" si="9"/>
        <v>0.01</v>
      </c>
      <c r="Q50" s="60">
        <f t="shared" si="9"/>
        <v>2E-3</v>
      </c>
      <c r="R50" s="60">
        <f t="shared" si="9"/>
        <v>1</v>
      </c>
      <c r="S50" s="60">
        <f t="shared" si="9"/>
        <v>2.3E-2</v>
      </c>
      <c r="T50" s="60">
        <f t="shared" si="9"/>
        <v>0.04</v>
      </c>
      <c r="U50" s="60">
        <f t="shared" si="9"/>
        <v>1E-3</v>
      </c>
      <c r="V50" s="60">
        <f t="shared" si="9"/>
        <v>0.02</v>
      </c>
      <c r="W50" s="24"/>
      <c r="X50" s="24"/>
      <c r="Y50" s="24"/>
      <c r="Z50" s="24"/>
      <c r="AA50" s="24"/>
      <c r="AB50" s="24"/>
      <c r="AC50" s="25"/>
      <c r="AD50" s="24"/>
      <c r="AE50" s="24"/>
      <c r="AF50" s="17"/>
      <c r="AG50" s="17"/>
      <c r="AH50" s="17"/>
      <c r="AI50" s="17"/>
      <c r="AJ50" s="17"/>
      <c r="AK50" s="17"/>
      <c r="AL50" s="17"/>
      <c r="AM50" s="17"/>
      <c r="AN50" s="17"/>
      <c r="AO50" s="24"/>
    </row>
    <row r="51" spans="1:41" ht="15.6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57" t="s">
        <v>34</v>
      </c>
      <c r="M51" s="54">
        <v>50</v>
      </c>
      <c r="N51" s="54">
        <v>70</v>
      </c>
      <c r="O51" s="62">
        <v>100</v>
      </c>
      <c r="P51" s="54">
        <v>850</v>
      </c>
      <c r="Q51" s="54">
        <v>20</v>
      </c>
      <c r="R51" s="62">
        <v>10</v>
      </c>
      <c r="S51" s="62">
        <v>550</v>
      </c>
      <c r="T51" s="54">
        <v>390</v>
      </c>
      <c r="U51" s="54">
        <v>900</v>
      </c>
      <c r="V51" s="62">
        <v>120</v>
      </c>
      <c r="W51" s="26"/>
      <c r="X51" s="26"/>
      <c r="Y51" s="26"/>
      <c r="Z51" s="26"/>
      <c r="AA51" s="26"/>
      <c r="AB51" s="27"/>
      <c r="AC51" s="16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</row>
    <row r="52" spans="1:41" ht="15.6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57" t="s">
        <v>35</v>
      </c>
      <c r="M52" s="57">
        <f t="shared" ref="M52:Q52" si="10">M50*M51</f>
        <v>3.75</v>
      </c>
      <c r="N52" s="57">
        <f t="shared" si="10"/>
        <v>4.2</v>
      </c>
      <c r="O52" s="63">
        <f t="shared" si="10"/>
        <v>3</v>
      </c>
      <c r="P52" s="57">
        <f t="shared" si="10"/>
        <v>8.5</v>
      </c>
      <c r="Q52" s="57">
        <f t="shared" si="10"/>
        <v>0.04</v>
      </c>
      <c r="R52" s="63">
        <f t="shared" ref="R52:V52" si="11">R50*R51</f>
        <v>10</v>
      </c>
      <c r="S52" s="63">
        <f t="shared" si="11"/>
        <v>12.65</v>
      </c>
      <c r="T52" s="63">
        <f t="shared" si="11"/>
        <v>15.6</v>
      </c>
      <c r="U52" s="63">
        <f t="shared" si="11"/>
        <v>0.9</v>
      </c>
      <c r="V52" s="63">
        <f t="shared" si="11"/>
        <v>2.4</v>
      </c>
      <c r="W52" s="21"/>
      <c r="X52" s="29">
        <f>SUM(M52:W52)</f>
        <v>61.04</v>
      </c>
      <c r="Y52" s="29"/>
      <c r="Z52" s="21"/>
      <c r="AA52" s="21"/>
      <c r="AB52" s="28"/>
      <c r="AC52" s="28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31"/>
    </row>
    <row r="53" spans="1:41" ht="15" thickBot="1" x14ac:dyDescent="0.3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4" t="s">
        <v>36</v>
      </c>
      <c r="M53" s="4"/>
      <c r="N53" s="4"/>
      <c r="O53" s="5"/>
      <c r="P53" s="4"/>
      <c r="Q53" s="4"/>
      <c r="R53" s="5"/>
      <c r="S53" s="5"/>
      <c r="T53" s="5"/>
      <c r="U53" s="5"/>
      <c r="V53" s="5"/>
      <c r="W53" s="4"/>
      <c r="X53" s="4"/>
      <c r="Y53" s="4"/>
      <c r="Z53" s="4"/>
      <c r="AA53" s="4"/>
      <c r="AB53" s="5"/>
      <c r="AC53" s="6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2"/>
      <c r="AO53" s="73"/>
    </row>
    <row r="54" spans="1:41" ht="30.75" customHeight="1" thickBot="1" x14ac:dyDescent="0.35">
      <c r="A54" s="74"/>
      <c r="B54" s="74"/>
      <c r="C54" s="74"/>
      <c r="D54" s="74"/>
      <c r="E54" s="74"/>
      <c r="F54" s="74"/>
      <c r="G54" s="1"/>
      <c r="H54" s="75"/>
      <c r="I54" s="75"/>
      <c r="J54" s="75"/>
      <c r="K54" s="75"/>
      <c r="L54" s="2" t="s">
        <v>1</v>
      </c>
      <c r="M54" s="3">
        <v>1</v>
      </c>
      <c r="N54" s="4"/>
      <c r="O54" s="5"/>
      <c r="P54" s="4"/>
      <c r="Q54" s="4"/>
      <c r="R54" s="5"/>
      <c r="S54" s="5"/>
      <c r="T54" s="5"/>
      <c r="U54" s="5"/>
      <c r="V54" s="5"/>
      <c r="W54" s="4"/>
      <c r="X54" s="4"/>
      <c r="Y54" s="4"/>
      <c r="Z54" s="4"/>
      <c r="AA54" s="4"/>
      <c r="AB54" s="5"/>
      <c r="AC54" s="6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 spans="1:41" x14ac:dyDescent="0.3">
      <c r="A55" s="7"/>
      <c r="B55" s="7"/>
      <c r="C55" s="7"/>
      <c r="D55" s="7"/>
      <c r="E55" s="7"/>
      <c r="F55" s="76"/>
      <c r="G55" s="76"/>
      <c r="H55" s="76"/>
      <c r="I55" s="76"/>
      <c r="J55" s="76"/>
      <c r="K55" s="76"/>
      <c r="L55" s="4"/>
      <c r="M55" s="4"/>
      <c r="N55" s="4"/>
      <c r="O55" s="5"/>
      <c r="P55" s="4"/>
      <c r="Q55" s="4"/>
      <c r="R55" s="5"/>
      <c r="S55" s="5"/>
      <c r="T55" s="5"/>
      <c r="U55" s="5"/>
      <c r="V55" s="5"/>
      <c r="W55" s="4"/>
      <c r="X55" s="4"/>
      <c r="Y55" s="4"/>
      <c r="Z55" s="4"/>
      <c r="AA55" s="4"/>
      <c r="AB55" s="5"/>
      <c r="AC55" s="6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41" ht="63.7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47" t="s">
        <v>2</v>
      </c>
      <c r="M56" s="48" t="s">
        <v>3</v>
      </c>
      <c r="N56" s="48" t="s">
        <v>4</v>
      </c>
      <c r="O56" s="48" t="s">
        <v>7</v>
      </c>
      <c r="P56" s="49" t="s">
        <v>8</v>
      </c>
      <c r="Q56" s="49" t="s">
        <v>9</v>
      </c>
      <c r="R56" s="49" t="s">
        <v>10</v>
      </c>
      <c r="S56" s="49" t="s">
        <v>11</v>
      </c>
      <c r="T56" s="49" t="s">
        <v>12</v>
      </c>
      <c r="U56" s="49" t="s">
        <v>51</v>
      </c>
      <c r="V56" s="48" t="s">
        <v>13</v>
      </c>
      <c r="W56" s="48" t="s">
        <v>15</v>
      </c>
      <c r="X56" s="50" t="s">
        <v>48</v>
      </c>
      <c r="Y56" s="48" t="s">
        <v>24</v>
      </c>
      <c r="Z56" s="50"/>
      <c r="AA56" s="64"/>
      <c r="AB56" s="64"/>
      <c r="AC56" s="64"/>
      <c r="AD56" s="64"/>
      <c r="AE56" s="64"/>
    </row>
    <row r="57" spans="1:41" ht="15.6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51" t="s">
        <v>25</v>
      </c>
      <c r="M57" s="52"/>
      <c r="N57" s="52"/>
      <c r="O57" s="52">
        <v>0.06</v>
      </c>
      <c r="P57" s="53"/>
      <c r="Q57" s="53">
        <v>2E-3</v>
      </c>
      <c r="R57" s="53">
        <v>5.0000000000000001E-3</v>
      </c>
      <c r="S57" s="53">
        <v>1E-3</v>
      </c>
      <c r="T57" s="55">
        <v>4.0000000000000001E-3</v>
      </c>
      <c r="U57" s="55">
        <v>0.01</v>
      </c>
      <c r="V57" s="65"/>
      <c r="W57" s="52"/>
      <c r="X57" s="54"/>
      <c r="Y57" s="54"/>
      <c r="Z57" s="54"/>
      <c r="AA57" s="54"/>
      <c r="AB57" s="54"/>
      <c r="AC57" s="54"/>
      <c r="AD57" s="54"/>
      <c r="AE57" s="54"/>
    </row>
    <row r="58" spans="1:41" ht="31.2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51" t="s">
        <v>62</v>
      </c>
      <c r="M58" s="52"/>
      <c r="N58" s="52">
        <v>5.2999999999999999E-2</v>
      </c>
      <c r="O58" s="52"/>
      <c r="P58" s="53">
        <v>1E-3</v>
      </c>
      <c r="Q58" s="53">
        <v>7.0000000000000001E-3</v>
      </c>
      <c r="R58" s="53">
        <v>6.0000000000000001E-3</v>
      </c>
      <c r="S58" s="53">
        <v>1E-3</v>
      </c>
      <c r="T58" s="53">
        <v>6.0000000000000001E-3</v>
      </c>
      <c r="U58" s="53"/>
      <c r="V58" s="53">
        <v>6.0000000000000001E-3</v>
      </c>
      <c r="W58" s="53">
        <v>6.4000000000000001E-2</v>
      </c>
      <c r="X58" s="54"/>
      <c r="Y58" s="54"/>
      <c r="Z58" s="54"/>
      <c r="AA58" s="54"/>
      <c r="AB58" s="54"/>
      <c r="AC58" s="54"/>
      <c r="AD58" s="54"/>
      <c r="AE58" s="54"/>
    </row>
    <row r="59" spans="1:41" ht="15.6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51" t="s">
        <v>3</v>
      </c>
      <c r="M59" s="52">
        <v>7.4999999999999997E-2</v>
      </c>
      <c r="N59" s="52"/>
      <c r="O59" s="52"/>
      <c r="P59" s="53"/>
      <c r="Q59" s="53"/>
      <c r="R59" s="53"/>
      <c r="S59" s="53"/>
      <c r="T59" s="55"/>
      <c r="U59" s="55"/>
      <c r="V59" s="65"/>
      <c r="W59" s="52"/>
      <c r="X59" s="54"/>
      <c r="Y59" s="54"/>
      <c r="Z59" s="54"/>
      <c r="AA59" s="54"/>
      <c r="AB59" s="54"/>
      <c r="AC59" s="54"/>
      <c r="AD59" s="54"/>
      <c r="AE59" s="54"/>
    </row>
    <row r="60" spans="1:41" ht="15.6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51" t="s">
        <v>48</v>
      </c>
      <c r="M60" s="52"/>
      <c r="N60" s="52"/>
      <c r="O60" s="52"/>
      <c r="P60" s="53"/>
      <c r="Q60" s="53"/>
      <c r="R60" s="53"/>
      <c r="S60" s="53"/>
      <c r="T60" s="55"/>
      <c r="U60" s="55"/>
      <c r="V60" s="65"/>
      <c r="W60" s="52"/>
      <c r="X60" s="54">
        <v>0.08</v>
      </c>
      <c r="Y60" s="54"/>
      <c r="Z60" s="54"/>
      <c r="AA60" s="54"/>
      <c r="AB60" s="54"/>
      <c r="AC60" s="54"/>
      <c r="AD60" s="54"/>
      <c r="AE60" s="54"/>
    </row>
    <row r="61" spans="1:41" ht="18" customHeight="1" x14ac:dyDescent="0.3">
      <c r="A61" s="7"/>
      <c r="B61" s="7"/>
      <c r="C61" s="71" t="s">
        <v>27</v>
      </c>
      <c r="D61" s="71"/>
      <c r="E61" s="71"/>
      <c r="F61" s="71"/>
      <c r="G61" s="71"/>
      <c r="H61" s="71"/>
      <c r="I61" s="71"/>
      <c r="J61" s="7"/>
      <c r="K61" s="7"/>
      <c r="L61" s="51" t="s">
        <v>28</v>
      </c>
      <c r="M61" s="52"/>
      <c r="N61" s="52"/>
      <c r="O61" s="52"/>
      <c r="P61" s="53"/>
      <c r="Q61" s="53"/>
      <c r="R61" s="53"/>
      <c r="S61" s="53"/>
      <c r="T61" s="55"/>
      <c r="U61" s="55"/>
      <c r="V61" s="65"/>
      <c r="W61" s="52"/>
      <c r="X61" s="54"/>
      <c r="Y61" s="54">
        <v>0.15</v>
      </c>
      <c r="Z61" s="54"/>
      <c r="AA61" s="54"/>
      <c r="AB61" s="54"/>
      <c r="AC61" s="54"/>
      <c r="AD61" s="54"/>
      <c r="AE61" s="54"/>
    </row>
    <row r="62" spans="1:41" ht="15.6" x14ac:dyDescent="0.3">
      <c r="A62" s="7"/>
      <c r="B62" s="71" t="s">
        <v>29</v>
      </c>
      <c r="C62" s="71"/>
      <c r="D62" s="71"/>
      <c r="E62" s="71"/>
      <c r="F62" s="71"/>
      <c r="G62" s="71"/>
      <c r="H62" s="71"/>
      <c r="I62" s="71"/>
      <c r="J62" s="71"/>
      <c r="K62" s="7"/>
      <c r="L62" s="54"/>
      <c r="M62" s="52"/>
      <c r="N62" s="52"/>
      <c r="O62" s="52"/>
      <c r="P62" s="53"/>
      <c r="Q62" s="53"/>
      <c r="R62" s="53"/>
      <c r="S62" s="53"/>
      <c r="T62" s="55"/>
      <c r="U62" s="55"/>
      <c r="V62" s="65"/>
      <c r="W62" s="52"/>
      <c r="X62" s="54"/>
      <c r="Y62" s="54"/>
      <c r="Z62" s="54"/>
      <c r="AA62" s="54"/>
      <c r="AB62" s="54"/>
      <c r="AC62" s="54"/>
      <c r="AD62" s="54"/>
      <c r="AE62" s="54"/>
    </row>
    <row r="63" spans="1:41" ht="15.6" x14ac:dyDescent="0.3">
      <c r="A63" s="7"/>
      <c r="B63" s="7"/>
      <c r="C63" s="18" t="s">
        <v>30</v>
      </c>
      <c r="D63" s="19">
        <v>5</v>
      </c>
      <c r="E63" s="20" t="s">
        <v>30</v>
      </c>
      <c r="F63" s="19" t="str">
        <f>F12</f>
        <v>сентябрь</v>
      </c>
      <c r="G63" s="20">
        <v>20</v>
      </c>
      <c r="H63" s="19">
        <v>22</v>
      </c>
      <c r="I63" s="20" t="s">
        <v>31</v>
      </c>
      <c r="J63" s="7"/>
      <c r="K63" s="7"/>
      <c r="L63" s="54"/>
      <c r="M63" s="52"/>
      <c r="N63" s="52"/>
      <c r="O63" s="52"/>
      <c r="P63" s="53"/>
      <c r="Q63" s="53"/>
      <c r="R63" s="53"/>
      <c r="S63" s="53"/>
      <c r="T63" s="55"/>
      <c r="U63" s="55"/>
      <c r="V63" s="65"/>
      <c r="W63" s="52"/>
      <c r="X63" s="54"/>
      <c r="Y63" s="54"/>
      <c r="Z63" s="54"/>
      <c r="AA63" s="54"/>
      <c r="AB63" s="54"/>
      <c r="AC63" s="54"/>
      <c r="AD63" s="54"/>
      <c r="AE63" s="54"/>
    </row>
    <row r="64" spans="1:41" ht="15.6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54"/>
      <c r="M64" s="52"/>
      <c r="N64" s="52"/>
      <c r="O64" s="52"/>
      <c r="P64" s="53"/>
      <c r="Q64" s="53"/>
      <c r="R64" s="53"/>
      <c r="S64" s="53"/>
      <c r="T64" s="55"/>
      <c r="U64" s="55"/>
      <c r="V64" s="65"/>
      <c r="W64" s="52"/>
      <c r="X64" s="54"/>
      <c r="Y64" s="54"/>
      <c r="Z64" s="54"/>
      <c r="AA64" s="54"/>
      <c r="AB64" s="54"/>
      <c r="AC64" s="54"/>
      <c r="AD64" s="54"/>
      <c r="AE64" s="54"/>
    </row>
    <row r="65" spans="1:41" ht="15.6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57" t="s">
        <v>32</v>
      </c>
      <c r="M65" s="58">
        <f>M57+M58+M59+M60+M61+M62</f>
        <v>7.4999999999999997E-2</v>
      </c>
      <c r="N65" s="58">
        <f t="shared" ref="N65:Y65" si="12">N57+N58+N59+N60+N61+N62</f>
        <v>5.2999999999999999E-2</v>
      </c>
      <c r="O65" s="58">
        <f t="shared" si="12"/>
        <v>0.06</v>
      </c>
      <c r="P65" s="58">
        <f t="shared" si="12"/>
        <v>1E-3</v>
      </c>
      <c r="Q65" s="58">
        <f t="shared" si="12"/>
        <v>9.0000000000000011E-3</v>
      </c>
      <c r="R65" s="58">
        <f t="shared" si="12"/>
        <v>1.0999999999999999E-2</v>
      </c>
      <c r="S65" s="58">
        <f t="shared" si="12"/>
        <v>2E-3</v>
      </c>
      <c r="T65" s="58">
        <f t="shared" si="12"/>
        <v>0.01</v>
      </c>
      <c r="U65" s="58">
        <f t="shared" si="12"/>
        <v>0.01</v>
      </c>
      <c r="V65" s="58">
        <f t="shared" si="12"/>
        <v>6.0000000000000001E-3</v>
      </c>
      <c r="W65" s="58">
        <f t="shared" si="12"/>
        <v>6.4000000000000001E-2</v>
      </c>
      <c r="X65" s="58">
        <f t="shared" si="12"/>
        <v>0.08</v>
      </c>
      <c r="Y65" s="58">
        <f t="shared" si="12"/>
        <v>0.15</v>
      </c>
      <c r="Z65" s="58"/>
      <c r="AA65" s="58"/>
      <c r="AB65" s="58"/>
      <c r="AC65" s="58"/>
      <c r="AD65" s="58"/>
      <c r="AE65" s="58"/>
    </row>
    <row r="66" spans="1:41" ht="15.6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57" t="s">
        <v>33</v>
      </c>
      <c r="M66" s="60">
        <f>M65*$M$54</f>
        <v>7.4999999999999997E-2</v>
      </c>
      <c r="N66" s="60">
        <f t="shared" ref="N66:Y66" si="13">N65*$M$54</f>
        <v>5.2999999999999999E-2</v>
      </c>
      <c r="O66" s="60">
        <f t="shared" si="13"/>
        <v>0.06</v>
      </c>
      <c r="P66" s="60">
        <f t="shared" si="13"/>
        <v>1E-3</v>
      </c>
      <c r="Q66" s="60">
        <f t="shared" si="13"/>
        <v>9.0000000000000011E-3</v>
      </c>
      <c r="R66" s="60">
        <f t="shared" si="13"/>
        <v>1.0999999999999999E-2</v>
      </c>
      <c r="S66" s="60">
        <f t="shared" si="13"/>
        <v>2E-3</v>
      </c>
      <c r="T66" s="60">
        <f t="shared" si="13"/>
        <v>0.01</v>
      </c>
      <c r="U66" s="60">
        <f t="shared" si="13"/>
        <v>0.01</v>
      </c>
      <c r="V66" s="60">
        <f t="shared" si="13"/>
        <v>6.0000000000000001E-3</v>
      </c>
      <c r="W66" s="60">
        <f t="shared" si="13"/>
        <v>6.4000000000000001E-2</v>
      </c>
      <c r="X66" s="60">
        <f t="shared" si="13"/>
        <v>0.08</v>
      </c>
      <c r="Y66" s="60">
        <f t="shared" si="13"/>
        <v>0.15</v>
      </c>
      <c r="Z66" s="54"/>
      <c r="AA66" s="60"/>
      <c r="AB66" s="60"/>
      <c r="AC66" s="60"/>
      <c r="AD66" s="60"/>
      <c r="AE66" s="60"/>
    </row>
    <row r="67" spans="1:41" ht="15.6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57" t="s">
        <v>34</v>
      </c>
      <c r="M67" s="54">
        <v>50</v>
      </c>
      <c r="N67" s="54">
        <v>235</v>
      </c>
      <c r="O67" s="54">
        <v>45</v>
      </c>
      <c r="P67" s="62">
        <v>260</v>
      </c>
      <c r="Q67" s="62">
        <v>55</v>
      </c>
      <c r="R67" s="62">
        <v>60</v>
      </c>
      <c r="S67" s="62">
        <v>20</v>
      </c>
      <c r="T67" s="62">
        <v>160</v>
      </c>
      <c r="U67" s="62">
        <v>380</v>
      </c>
      <c r="V67" s="54">
        <v>850</v>
      </c>
      <c r="W67" s="54">
        <v>110</v>
      </c>
      <c r="X67" s="54">
        <v>120</v>
      </c>
      <c r="Y67" s="54">
        <v>90</v>
      </c>
      <c r="Z67" s="54"/>
      <c r="AA67" s="54"/>
      <c r="AB67" s="54"/>
      <c r="AC67" s="54"/>
      <c r="AD67" s="54"/>
      <c r="AE67" s="54"/>
    </row>
    <row r="68" spans="1:41" ht="15.6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57" t="s">
        <v>35</v>
      </c>
      <c r="M68" s="57">
        <f t="shared" ref="M68:Y68" si="14">M66*M67</f>
        <v>3.75</v>
      </c>
      <c r="N68" s="57">
        <f t="shared" si="14"/>
        <v>12.455</v>
      </c>
      <c r="O68" s="57">
        <f t="shared" si="14"/>
        <v>2.6999999999999997</v>
      </c>
      <c r="P68" s="63">
        <f t="shared" si="14"/>
        <v>0.26</v>
      </c>
      <c r="Q68" s="63">
        <f t="shared" si="14"/>
        <v>0.49500000000000005</v>
      </c>
      <c r="R68" s="63">
        <f t="shared" si="14"/>
        <v>0.65999999999999992</v>
      </c>
      <c r="S68" s="63">
        <f t="shared" si="14"/>
        <v>0.04</v>
      </c>
      <c r="T68" s="63">
        <f t="shared" si="14"/>
        <v>1.6</v>
      </c>
      <c r="U68" s="63">
        <f t="shared" si="14"/>
        <v>3.8000000000000003</v>
      </c>
      <c r="V68" s="67">
        <f t="shared" si="14"/>
        <v>5.1000000000000005</v>
      </c>
      <c r="W68" s="67">
        <f t="shared" si="14"/>
        <v>7.04</v>
      </c>
      <c r="X68" s="67">
        <f t="shared" si="14"/>
        <v>9.6</v>
      </c>
      <c r="Y68" s="67">
        <f t="shared" si="14"/>
        <v>13.5</v>
      </c>
      <c r="Z68" s="57"/>
      <c r="AA68" s="57"/>
      <c r="AB68" s="57"/>
      <c r="AC68" s="57"/>
      <c r="AD68" s="57"/>
      <c r="AE68" s="57"/>
    </row>
    <row r="69" spans="1:41" ht="15" thickBot="1" x14ac:dyDescent="0.3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4" t="s">
        <v>36</v>
      </c>
      <c r="M69" s="4"/>
      <c r="N69" s="4"/>
      <c r="O69" s="5"/>
      <c r="P69" s="4"/>
      <c r="Q69" s="4"/>
      <c r="R69" s="5"/>
      <c r="S69" s="5"/>
      <c r="T69" s="5"/>
      <c r="U69" s="5"/>
      <c r="V69" s="5"/>
      <c r="W69" s="4"/>
      <c r="X69" s="4"/>
      <c r="Y69" s="4"/>
      <c r="Z69" s="4"/>
      <c r="AA69" s="4"/>
      <c r="AB69" s="5"/>
      <c r="AC69" s="6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2">
        <f>SUM(M68:AA68)/M54</f>
        <v>61.000000000000007</v>
      </c>
      <c r="AO69" s="73"/>
    </row>
    <row r="70" spans="1:4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4"/>
      <c r="M70" s="4"/>
      <c r="N70" s="4"/>
      <c r="O70" s="5"/>
      <c r="P70" s="4"/>
      <c r="Q70" s="4"/>
      <c r="R70" s="5"/>
      <c r="S70" s="5"/>
      <c r="T70" s="5"/>
      <c r="U70" s="5"/>
      <c r="V70" s="5"/>
      <c r="W70" s="4"/>
      <c r="X70" s="4"/>
      <c r="Y70" s="4"/>
      <c r="Z70" s="4"/>
      <c r="AA70" s="4"/>
      <c r="AB70" s="5"/>
      <c r="AC70" s="6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</row>
    <row r="71" spans="1:4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4"/>
      <c r="M71" s="4"/>
      <c r="N71" s="4"/>
      <c r="O71" s="5"/>
      <c r="P71" s="4"/>
      <c r="Q71" s="4"/>
      <c r="R71" s="5"/>
      <c r="S71" s="5"/>
      <c r="T71" s="5"/>
      <c r="U71" s="5"/>
      <c r="V71" s="5"/>
      <c r="W71" s="4"/>
      <c r="X71" s="4"/>
      <c r="Y71" s="4"/>
      <c r="Z71" s="4"/>
      <c r="AA71" s="4"/>
      <c r="AB71" s="5"/>
      <c r="AC71" s="6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</row>
    <row r="72" spans="1:4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4"/>
      <c r="M72" s="4"/>
      <c r="N72" s="4"/>
      <c r="O72" s="5"/>
      <c r="P72" s="4"/>
      <c r="Q72" s="4"/>
      <c r="R72" s="5"/>
      <c r="S72" s="5"/>
      <c r="T72" s="5"/>
      <c r="U72" s="5"/>
      <c r="V72" s="5"/>
      <c r="W72" s="4"/>
      <c r="X72" s="4"/>
      <c r="Y72" s="4"/>
      <c r="Z72" s="4"/>
      <c r="AA72" s="4"/>
      <c r="AB72" s="5"/>
      <c r="AC72" s="6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</row>
    <row r="73" spans="1:41" ht="15" thickBot="1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4"/>
      <c r="M73" s="4"/>
      <c r="N73" s="4"/>
      <c r="O73" s="5"/>
      <c r="P73" s="4"/>
      <c r="Q73" s="4"/>
      <c r="R73" s="5"/>
      <c r="S73" s="5"/>
      <c r="T73" s="5"/>
      <c r="U73" s="5"/>
      <c r="V73" s="5"/>
      <c r="W73" s="4"/>
      <c r="X73" s="4"/>
      <c r="Y73" s="4"/>
      <c r="Z73" s="4"/>
      <c r="AA73" s="4"/>
      <c r="AB73" s="5"/>
      <c r="AC73" s="6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</row>
    <row r="74" spans="1:41" s="38" customFormat="1" ht="33" customHeight="1" thickBot="1" x14ac:dyDescent="0.35">
      <c r="A74" s="74"/>
      <c r="B74" s="74"/>
      <c r="C74" s="74"/>
      <c r="D74" s="74"/>
      <c r="E74" s="74"/>
      <c r="F74" s="74"/>
      <c r="G74" s="1"/>
      <c r="H74" s="75"/>
      <c r="I74" s="75"/>
      <c r="J74" s="75"/>
      <c r="K74" s="75"/>
      <c r="L74" s="32" t="s">
        <v>1</v>
      </c>
      <c r="M74" s="33">
        <v>1</v>
      </c>
      <c r="N74" s="34"/>
      <c r="O74" s="35"/>
      <c r="P74" s="34"/>
      <c r="Q74" s="34"/>
      <c r="R74" s="35"/>
      <c r="S74" s="35"/>
      <c r="T74" s="35"/>
      <c r="U74" s="35"/>
      <c r="V74" s="35"/>
      <c r="W74" s="34"/>
      <c r="X74" s="34"/>
      <c r="Y74" s="34"/>
      <c r="Z74" s="34"/>
      <c r="AA74" s="34"/>
      <c r="AB74" s="35"/>
      <c r="AC74" s="36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</row>
    <row r="75" spans="1:41" x14ac:dyDescent="0.3">
      <c r="A75" s="7"/>
      <c r="B75" s="7"/>
      <c r="C75" s="7"/>
      <c r="D75" s="7"/>
      <c r="E75" s="7"/>
      <c r="F75" s="76"/>
      <c r="G75" s="76"/>
      <c r="H75" s="76"/>
      <c r="I75" s="76"/>
      <c r="J75" s="76"/>
      <c r="K75" s="76"/>
      <c r="L75" s="4"/>
      <c r="M75" s="4"/>
      <c r="N75" s="4"/>
      <c r="O75" s="5"/>
      <c r="P75" s="4"/>
      <c r="Q75" s="4"/>
      <c r="R75" s="5"/>
      <c r="S75" s="5"/>
      <c r="T75" s="5"/>
      <c r="U75" s="5"/>
      <c r="V75" s="5"/>
      <c r="W75" s="4"/>
      <c r="X75" s="4"/>
      <c r="Y75" s="4"/>
      <c r="Z75" s="4"/>
      <c r="AA75" s="4"/>
      <c r="AB75" s="5"/>
      <c r="AC75" s="6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</row>
    <row r="76" spans="1:41" ht="49.2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47" t="s">
        <v>2</v>
      </c>
      <c r="M76" s="48" t="s">
        <v>3</v>
      </c>
      <c r="N76" s="49" t="s">
        <v>5</v>
      </c>
      <c r="O76" s="49" t="s">
        <v>53</v>
      </c>
      <c r="P76" s="48" t="s">
        <v>6</v>
      </c>
      <c r="Q76" s="49" t="s">
        <v>8</v>
      </c>
      <c r="R76" s="49" t="s">
        <v>9</v>
      </c>
      <c r="S76" s="49" t="s">
        <v>10</v>
      </c>
      <c r="T76" s="49" t="s">
        <v>11</v>
      </c>
      <c r="U76" s="49" t="s">
        <v>12</v>
      </c>
      <c r="V76" s="48" t="s">
        <v>14</v>
      </c>
      <c r="W76" s="48" t="s">
        <v>18</v>
      </c>
      <c r="X76" s="50" t="s">
        <v>49</v>
      </c>
      <c r="Y76" s="50" t="s">
        <v>40</v>
      </c>
      <c r="Z76" s="48"/>
      <c r="AA76" s="50"/>
      <c r="AB76" s="50"/>
      <c r="AC76" s="50"/>
      <c r="AD76" s="50"/>
      <c r="AE76" s="48"/>
      <c r="AF76" s="50"/>
      <c r="AG76" s="64"/>
    </row>
    <row r="77" spans="1:41" ht="15.6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51" t="s">
        <v>52</v>
      </c>
      <c r="M77" s="52"/>
      <c r="N77" s="53"/>
      <c r="O77" s="53"/>
      <c r="P77" s="52"/>
      <c r="Q77" s="53"/>
      <c r="R77" s="53">
        <v>2.3E-3</v>
      </c>
      <c r="S77" s="53">
        <v>4.0000000000000001E-3</v>
      </c>
      <c r="T77" s="53">
        <v>1E-3</v>
      </c>
      <c r="U77" s="55">
        <v>4.0000000000000001E-3</v>
      </c>
      <c r="V77" s="52"/>
      <c r="W77" s="54"/>
      <c r="X77" s="54"/>
      <c r="Y77" s="54">
        <v>0.05</v>
      </c>
      <c r="Z77" s="54"/>
      <c r="AA77" s="54"/>
      <c r="AB77" s="54"/>
      <c r="AC77" s="54"/>
      <c r="AD77" s="54"/>
      <c r="AE77" s="54"/>
      <c r="AF77" s="54"/>
      <c r="AG77" s="54"/>
    </row>
    <row r="78" spans="1:41" ht="15.6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51" t="s">
        <v>60</v>
      </c>
      <c r="M78" s="52"/>
      <c r="N78" s="52">
        <v>5.5E-2</v>
      </c>
      <c r="O78" s="52">
        <v>3.5000000000000003E-2</v>
      </c>
      <c r="P78" s="52">
        <v>0.04</v>
      </c>
      <c r="Q78" s="52">
        <v>1E-3</v>
      </c>
      <c r="R78" s="52">
        <v>6.0000000000000001E-3</v>
      </c>
      <c r="S78" s="53">
        <v>6.0000000000000001E-3</v>
      </c>
      <c r="T78" s="53">
        <v>1E-3</v>
      </c>
      <c r="U78" s="53">
        <v>0.01</v>
      </c>
      <c r="V78" s="52"/>
      <c r="W78" s="66"/>
      <c r="X78" s="54"/>
      <c r="Y78" s="54"/>
      <c r="Z78" s="54"/>
      <c r="AA78" s="54"/>
      <c r="AB78" s="54"/>
      <c r="AC78" s="54"/>
      <c r="AD78" s="54"/>
      <c r="AE78" s="54"/>
      <c r="AF78" s="54"/>
      <c r="AG78" s="54"/>
    </row>
    <row r="79" spans="1:41" ht="15.6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51" t="s">
        <v>3</v>
      </c>
      <c r="M79" s="52">
        <v>7.4999999999999997E-2</v>
      </c>
      <c r="N79" s="53"/>
      <c r="O79" s="53"/>
      <c r="P79" s="52"/>
      <c r="Q79" s="53"/>
      <c r="R79" s="53"/>
      <c r="S79" s="53"/>
      <c r="T79" s="53"/>
      <c r="U79" s="55"/>
      <c r="V79" s="52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</row>
    <row r="80" spans="1:41" ht="15.6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51" t="s">
        <v>18</v>
      </c>
      <c r="M80" s="52"/>
      <c r="N80" s="53"/>
      <c r="O80" s="53"/>
      <c r="P80" s="52"/>
      <c r="Q80" s="53"/>
      <c r="R80" s="53"/>
      <c r="S80" s="53"/>
      <c r="T80" s="53"/>
      <c r="U80" s="55"/>
      <c r="V80" s="52">
        <v>0.02</v>
      </c>
      <c r="W80" s="54">
        <v>1E-3</v>
      </c>
      <c r="X80" s="54"/>
      <c r="Y80" s="54"/>
      <c r="Z80" s="54"/>
      <c r="AA80" s="54"/>
      <c r="AB80" s="54"/>
      <c r="AC80" s="54"/>
      <c r="AD80" s="54"/>
      <c r="AE80" s="54"/>
      <c r="AF80" s="54"/>
      <c r="AG80" s="54"/>
    </row>
    <row r="81" spans="1:41" ht="15.6" x14ac:dyDescent="0.3">
      <c r="A81" s="7"/>
      <c r="B81" s="7"/>
      <c r="C81" s="71" t="s">
        <v>27</v>
      </c>
      <c r="D81" s="71"/>
      <c r="E81" s="71"/>
      <c r="F81" s="71"/>
      <c r="G81" s="71"/>
      <c r="H81" s="71"/>
      <c r="I81" s="71"/>
      <c r="J81" s="7"/>
      <c r="K81" s="7"/>
      <c r="L81" s="51" t="s">
        <v>49</v>
      </c>
      <c r="M81" s="52"/>
      <c r="N81" s="53"/>
      <c r="O81" s="53"/>
      <c r="P81" s="52"/>
      <c r="Q81" s="53"/>
      <c r="R81" s="53"/>
      <c r="S81" s="53"/>
      <c r="T81" s="53"/>
      <c r="U81" s="55"/>
      <c r="V81" s="52"/>
      <c r="W81" s="54"/>
      <c r="X81" s="54">
        <v>0.13500000000000001</v>
      </c>
      <c r="Y81" s="54"/>
      <c r="Z81" s="54"/>
      <c r="AA81" s="54"/>
      <c r="AB81" s="54"/>
      <c r="AC81" s="54"/>
      <c r="AD81" s="54"/>
      <c r="AE81" s="54"/>
      <c r="AF81" s="54"/>
      <c r="AG81" s="54"/>
    </row>
    <row r="82" spans="1:41" ht="15.6" x14ac:dyDescent="0.3">
      <c r="A82" s="7"/>
      <c r="B82" s="71" t="s">
        <v>29</v>
      </c>
      <c r="C82" s="71"/>
      <c r="D82" s="71"/>
      <c r="E82" s="71"/>
      <c r="F82" s="71"/>
      <c r="G82" s="71"/>
      <c r="H82" s="71"/>
      <c r="I82" s="71"/>
      <c r="J82" s="71"/>
      <c r="K82" s="7"/>
      <c r="L82" s="51"/>
      <c r="M82" s="52"/>
      <c r="N82" s="53"/>
      <c r="O82" s="53"/>
      <c r="P82" s="52"/>
      <c r="Q82" s="53"/>
      <c r="R82" s="53"/>
      <c r="S82" s="53"/>
      <c r="T82" s="53"/>
      <c r="U82" s="55"/>
      <c r="V82" s="52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</row>
    <row r="83" spans="1:41" ht="15.6" x14ac:dyDescent="0.3">
      <c r="A83" s="7"/>
      <c r="B83" s="7"/>
      <c r="C83" s="18" t="s">
        <v>30</v>
      </c>
      <c r="D83" s="19">
        <v>6</v>
      </c>
      <c r="E83" s="20" t="s">
        <v>30</v>
      </c>
      <c r="F83" s="19" t="str">
        <f>F12</f>
        <v>сентябрь</v>
      </c>
      <c r="G83" s="20">
        <v>20</v>
      </c>
      <c r="H83" s="19">
        <v>22</v>
      </c>
      <c r="I83" s="20" t="s">
        <v>31</v>
      </c>
      <c r="J83" s="7"/>
      <c r="K83" s="7"/>
      <c r="L83" s="51"/>
      <c r="M83" s="52"/>
      <c r="N83" s="53"/>
      <c r="O83" s="53"/>
      <c r="P83" s="52"/>
      <c r="Q83" s="53"/>
      <c r="R83" s="53"/>
      <c r="S83" s="53"/>
      <c r="T83" s="53"/>
      <c r="U83" s="55"/>
      <c r="V83" s="52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</row>
    <row r="84" spans="1:41" ht="15.6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51"/>
      <c r="M84" s="52"/>
      <c r="N84" s="53"/>
      <c r="O84" s="53"/>
      <c r="P84" s="52"/>
      <c r="Q84" s="53"/>
      <c r="R84" s="53"/>
      <c r="S84" s="53"/>
      <c r="T84" s="53"/>
      <c r="U84" s="55"/>
      <c r="V84" s="52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</row>
    <row r="85" spans="1:41" ht="15.6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57" t="s">
        <v>32</v>
      </c>
      <c r="M85" s="58">
        <f>SUM(M77:M84)</f>
        <v>7.4999999999999997E-2</v>
      </c>
      <c r="N85" s="59">
        <f t="shared" ref="N85:W85" si="15">SUM(N77:N84)</f>
        <v>5.5E-2</v>
      </c>
      <c r="O85" s="59">
        <f t="shared" si="15"/>
        <v>3.5000000000000003E-2</v>
      </c>
      <c r="P85" s="58">
        <f t="shared" si="15"/>
        <v>0.04</v>
      </c>
      <c r="Q85" s="59">
        <f t="shared" si="15"/>
        <v>1E-3</v>
      </c>
      <c r="R85" s="59">
        <f t="shared" si="15"/>
        <v>8.3000000000000001E-3</v>
      </c>
      <c r="S85" s="59">
        <f t="shared" si="15"/>
        <v>0.01</v>
      </c>
      <c r="T85" s="59">
        <f t="shared" si="15"/>
        <v>2E-3</v>
      </c>
      <c r="U85" s="59">
        <f t="shared" si="15"/>
        <v>1.4E-2</v>
      </c>
      <c r="V85" s="58">
        <f t="shared" si="15"/>
        <v>0.02</v>
      </c>
      <c r="W85" s="58">
        <f t="shared" si="15"/>
        <v>1E-3</v>
      </c>
      <c r="X85" s="58">
        <f>SUM(X77:X84)</f>
        <v>0.13500000000000001</v>
      </c>
      <c r="Y85" s="58">
        <f>SUM(Y77:Y84)</f>
        <v>0.05</v>
      </c>
      <c r="Z85" s="58"/>
      <c r="AA85" s="58"/>
      <c r="AB85" s="58"/>
      <c r="AC85" s="58"/>
      <c r="AD85" s="58"/>
      <c r="AE85" s="58"/>
      <c r="AF85" s="58"/>
      <c r="AG85" s="58"/>
    </row>
    <row r="86" spans="1:41" ht="15.6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57" t="s">
        <v>33</v>
      </c>
      <c r="M86" s="60">
        <f>M74*M85</f>
        <v>7.4999999999999997E-2</v>
      </c>
      <c r="N86" s="61">
        <f>M74*N85</f>
        <v>5.5E-2</v>
      </c>
      <c r="O86" s="61">
        <f>O85*M74</f>
        <v>3.5000000000000003E-2</v>
      </c>
      <c r="P86" s="60">
        <f>M74*P85</f>
        <v>0.04</v>
      </c>
      <c r="Q86" s="61">
        <f>M74*Q85</f>
        <v>1E-3</v>
      </c>
      <c r="R86" s="61">
        <f>M74*R85</f>
        <v>8.3000000000000001E-3</v>
      </c>
      <c r="S86" s="61">
        <f>M74*S85</f>
        <v>0.01</v>
      </c>
      <c r="T86" s="61">
        <f>M74*T85</f>
        <v>2E-3</v>
      </c>
      <c r="U86" s="61">
        <f>M74*U85</f>
        <v>1.4E-2</v>
      </c>
      <c r="V86" s="60">
        <f>M74*V85</f>
        <v>0.02</v>
      </c>
      <c r="W86" s="60">
        <f>M74*W85</f>
        <v>1E-3</v>
      </c>
      <c r="X86" s="54">
        <f>X85*M74</f>
        <v>0.13500000000000001</v>
      </c>
      <c r="Y86" s="54">
        <f>Y85*M74</f>
        <v>0.05</v>
      </c>
      <c r="Z86" s="54"/>
      <c r="AA86" s="54"/>
      <c r="AB86" s="54"/>
      <c r="AC86" s="54"/>
      <c r="AD86" s="54"/>
      <c r="AE86" s="54"/>
      <c r="AF86" s="54"/>
      <c r="AG86" s="60"/>
    </row>
    <row r="87" spans="1:41" ht="15.6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57" t="s">
        <v>34</v>
      </c>
      <c r="M87" s="54">
        <v>50</v>
      </c>
      <c r="N87" s="62">
        <v>400</v>
      </c>
      <c r="O87" s="62">
        <v>110</v>
      </c>
      <c r="P87" s="54">
        <v>50</v>
      </c>
      <c r="Q87" s="62">
        <v>260</v>
      </c>
      <c r="R87" s="62">
        <v>55</v>
      </c>
      <c r="S87" s="62">
        <v>60</v>
      </c>
      <c r="T87" s="62">
        <v>20</v>
      </c>
      <c r="U87" s="62">
        <v>160</v>
      </c>
      <c r="V87" s="54">
        <v>120</v>
      </c>
      <c r="W87" s="54">
        <v>900</v>
      </c>
      <c r="X87" s="54">
        <v>150</v>
      </c>
      <c r="Y87" s="54">
        <v>45</v>
      </c>
      <c r="Z87" s="54"/>
      <c r="AA87" s="54"/>
      <c r="AB87" s="54"/>
      <c r="AC87" s="54"/>
      <c r="AD87" s="54"/>
      <c r="AE87" s="54"/>
      <c r="AF87" s="54"/>
      <c r="AG87" s="54"/>
    </row>
    <row r="88" spans="1:41" ht="15.6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57" t="s">
        <v>35</v>
      </c>
      <c r="M88" s="57">
        <f t="shared" ref="M88:U88" si="16">M86*M87</f>
        <v>3.75</v>
      </c>
      <c r="N88" s="63">
        <f t="shared" si="16"/>
        <v>22</v>
      </c>
      <c r="O88" s="63">
        <f t="shared" si="16"/>
        <v>3.8500000000000005</v>
      </c>
      <c r="P88" s="57">
        <f t="shared" si="16"/>
        <v>2</v>
      </c>
      <c r="Q88" s="63">
        <f t="shared" si="16"/>
        <v>0.26</v>
      </c>
      <c r="R88" s="63">
        <f t="shared" si="16"/>
        <v>0.45650000000000002</v>
      </c>
      <c r="S88" s="63">
        <f t="shared" si="16"/>
        <v>0.6</v>
      </c>
      <c r="T88" s="63">
        <f t="shared" si="16"/>
        <v>0.04</v>
      </c>
      <c r="U88" s="63">
        <f t="shared" si="16"/>
        <v>2.2400000000000002</v>
      </c>
      <c r="V88" s="67">
        <f t="shared" ref="V88:W88" si="17">V86*V87</f>
        <v>2.4</v>
      </c>
      <c r="W88" s="57">
        <f t="shared" si="17"/>
        <v>0.9</v>
      </c>
      <c r="X88" s="57">
        <f t="shared" ref="X88:Y88" si="18">X86*X87</f>
        <v>20.25</v>
      </c>
      <c r="Y88" s="57">
        <f t="shared" si="18"/>
        <v>2.25</v>
      </c>
      <c r="Z88" s="57"/>
      <c r="AA88" s="57"/>
      <c r="AB88" s="57"/>
      <c r="AC88" s="57"/>
      <c r="AD88" s="57"/>
      <c r="AE88" s="57"/>
      <c r="AF88" s="57"/>
      <c r="AG88" s="69"/>
    </row>
    <row r="89" spans="1:41" ht="15" thickBot="1" x14ac:dyDescent="0.3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4" t="s">
        <v>36</v>
      </c>
      <c r="M89" s="4"/>
      <c r="N89" s="4"/>
      <c r="O89" s="5"/>
      <c r="P89" s="4"/>
      <c r="Q89" s="4"/>
      <c r="R89" s="5"/>
      <c r="S89" s="5"/>
      <c r="T89" s="5"/>
      <c r="U89" s="5"/>
      <c r="V89" s="5"/>
      <c r="W89" s="4"/>
      <c r="X89" s="4"/>
      <c r="Y89" s="4"/>
      <c r="Z89" s="4"/>
      <c r="AA89" s="4"/>
      <c r="AB89" s="5"/>
      <c r="AC89" s="6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2">
        <f>SUM(M88:AG88)/M74</f>
        <v>60.996500000000005</v>
      </c>
      <c r="AO89" s="73"/>
    </row>
    <row r="90" spans="1:4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4"/>
      <c r="M90" s="4"/>
      <c r="N90" s="4"/>
      <c r="O90" s="5"/>
      <c r="P90" s="4"/>
      <c r="Q90" s="4"/>
      <c r="R90" s="5"/>
      <c r="S90" s="5"/>
      <c r="T90" s="5"/>
      <c r="U90" s="5"/>
      <c r="V90" s="5"/>
      <c r="W90" s="4"/>
      <c r="X90" s="4"/>
      <c r="Y90" s="4"/>
      <c r="Z90" s="4"/>
      <c r="AA90" s="4"/>
      <c r="AB90" s="5"/>
      <c r="AC90" s="6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</row>
    <row r="91" spans="1:4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4"/>
      <c r="M91" s="4"/>
      <c r="N91" s="4"/>
      <c r="O91" s="5"/>
      <c r="P91" s="4"/>
      <c r="Q91" s="4"/>
      <c r="R91" s="5"/>
      <c r="S91" s="5"/>
      <c r="T91" s="5"/>
      <c r="U91" s="5"/>
      <c r="V91" s="5"/>
      <c r="W91" s="4"/>
      <c r="X91" s="4"/>
      <c r="Y91" s="4"/>
      <c r="Z91" s="4"/>
      <c r="AA91" s="4"/>
      <c r="AB91" s="5"/>
      <c r="AC91" s="6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</row>
    <row r="92" spans="1:4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4"/>
      <c r="M92" s="4"/>
      <c r="N92" s="4"/>
      <c r="O92" s="5"/>
      <c r="P92" s="4"/>
      <c r="Q92" s="4"/>
      <c r="R92" s="5"/>
      <c r="S92" s="5"/>
      <c r="T92" s="5"/>
      <c r="U92" s="5"/>
      <c r="V92" s="5"/>
      <c r="W92" s="4"/>
      <c r="X92" s="4"/>
      <c r="Y92" s="4"/>
      <c r="Z92" s="4"/>
      <c r="AA92" s="4"/>
      <c r="AB92" s="5"/>
      <c r="AC92" s="6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</row>
    <row r="93" spans="1:41" ht="15" thickBot="1" x14ac:dyDescent="0.3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4"/>
      <c r="M93" s="4"/>
      <c r="N93" s="4"/>
      <c r="O93" s="5"/>
      <c r="P93" s="4"/>
      <c r="Q93" s="4"/>
      <c r="R93" s="5"/>
      <c r="S93" s="5"/>
      <c r="T93" s="5"/>
      <c r="U93" s="5"/>
      <c r="V93" s="5"/>
      <c r="W93" s="4"/>
      <c r="X93" s="4"/>
      <c r="Y93" s="4"/>
      <c r="Z93" s="4"/>
      <c r="AA93" s="4"/>
      <c r="AB93" s="5"/>
      <c r="AC93" s="6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</row>
    <row r="94" spans="1:41" ht="29.25" customHeight="1" thickBot="1" x14ac:dyDescent="0.35">
      <c r="A94" s="74"/>
      <c r="B94" s="74"/>
      <c r="C94" s="74"/>
      <c r="D94" s="74"/>
      <c r="E94" s="74"/>
      <c r="F94" s="74"/>
      <c r="G94" s="1"/>
      <c r="H94" s="75"/>
      <c r="I94" s="75"/>
      <c r="J94" s="75"/>
      <c r="K94" s="75"/>
      <c r="L94" s="2" t="s">
        <v>1</v>
      </c>
      <c r="M94" s="3">
        <v>1</v>
      </c>
      <c r="N94" s="4"/>
      <c r="O94" s="5"/>
      <c r="P94" s="4"/>
      <c r="Q94" s="4"/>
      <c r="R94" s="5"/>
      <c r="S94" s="5"/>
      <c r="T94" s="5"/>
      <c r="U94" s="5"/>
      <c r="V94" s="5"/>
      <c r="W94" s="4"/>
      <c r="X94" s="4"/>
      <c r="Y94" s="4"/>
      <c r="Z94" s="4"/>
      <c r="AA94" s="4"/>
      <c r="AB94" s="5"/>
      <c r="AC94" s="6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</row>
    <row r="95" spans="1:41" x14ac:dyDescent="0.3">
      <c r="A95" s="7"/>
      <c r="B95" s="7"/>
      <c r="C95" s="7"/>
      <c r="D95" s="7"/>
      <c r="E95" s="7"/>
      <c r="F95" s="76"/>
      <c r="G95" s="76"/>
      <c r="H95" s="76"/>
      <c r="I95" s="76"/>
      <c r="J95" s="76"/>
      <c r="K95" s="76"/>
      <c r="L95" s="4"/>
      <c r="M95" s="4"/>
      <c r="N95" s="4"/>
      <c r="O95" s="5"/>
      <c r="P95" s="4"/>
      <c r="Q95" s="4"/>
      <c r="R95" s="5"/>
      <c r="S95" s="5"/>
      <c r="T95" s="5"/>
      <c r="U95" s="5"/>
      <c r="V95" s="5"/>
      <c r="W95" s="4"/>
      <c r="X95" s="4"/>
      <c r="Y95" s="4"/>
      <c r="Z95" s="4"/>
      <c r="AA95" s="4"/>
      <c r="AB95" s="5"/>
      <c r="AC95" s="6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</row>
    <row r="96" spans="1:41" ht="78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47" t="s">
        <v>2</v>
      </c>
      <c r="M96" s="48" t="s">
        <v>3</v>
      </c>
      <c r="N96" s="49" t="s">
        <v>39</v>
      </c>
      <c r="O96" s="48" t="s">
        <v>7</v>
      </c>
      <c r="P96" s="49" t="s">
        <v>8</v>
      </c>
      <c r="Q96" s="49" t="s">
        <v>9</v>
      </c>
      <c r="R96" s="49" t="s">
        <v>10</v>
      </c>
      <c r="S96" s="49" t="s">
        <v>11</v>
      </c>
      <c r="T96" s="49" t="s">
        <v>12</v>
      </c>
      <c r="U96" s="48" t="s">
        <v>13</v>
      </c>
      <c r="V96" s="48" t="s">
        <v>45</v>
      </c>
      <c r="W96" s="48" t="s">
        <v>14</v>
      </c>
      <c r="X96" s="48" t="s">
        <v>16</v>
      </c>
      <c r="Y96" s="48" t="s">
        <v>18</v>
      </c>
      <c r="Z96" s="50" t="s">
        <v>19</v>
      </c>
      <c r="AA96" s="50"/>
      <c r="AB96" s="50"/>
      <c r="AC96" s="48"/>
      <c r="AD96" s="50"/>
      <c r="AE96" s="50"/>
      <c r="AF96" s="50"/>
      <c r="AG96" s="50"/>
      <c r="AH96" s="48"/>
      <c r="AI96" s="50"/>
      <c r="AJ96" s="64"/>
    </row>
    <row r="97" spans="1:41" ht="15.6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51" t="s">
        <v>25</v>
      </c>
      <c r="M97" s="52"/>
      <c r="N97" s="53"/>
      <c r="O97" s="52"/>
      <c r="P97" s="53"/>
      <c r="Q97" s="53"/>
      <c r="R97" s="53"/>
      <c r="S97" s="53"/>
      <c r="T97" s="55"/>
      <c r="U97" s="65"/>
      <c r="V97" s="65"/>
      <c r="W97" s="52"/>
      <c r="X97" s="52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</row>
    <row r="98" spans="1:41" ht="31.2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51" t="s">
        <v>61</v>
      </c>
      <c r="M98" s="52"/>
      <c r="N98" s="53"/>
      <c r="O98" s="52">
        <v>0.06</v>
      </c>
      <c r="P98" s="52">
        <v>1E-3</v>
      </c>
      <c r="Q98" s="52">
        <v>1.18E-2</v>
      </c>
      <c r="R98" s="52">
        <v>8.0000000000000002E-3</v>
      </c>
      <c r="S98" s="52">
        <v>2E-3</v>
      </c>
      <c r="T98" s="52">
        <v>0.01</v>
      </c>
      <c r="U98" s="52">
        <v>8.0000000000000002E-3</v>
      </c>
      <c r="V98" s="52">
        <v>3.0000000000000001E-3</v>
      </c>
      <c r="W98" s="52"/>
      <c r="X98" s="52"/>
      <c r="Y98" s="54"/>
      <c r="Z98" s="54">
        <v>0.06</v>
      </c>
      <c r="AA98" s="54"/>
      <c r="AB98" s="54"/>
      <c r="AC98" s="54"/>
      <c r="AD98" s="68"/>
      <c r="AE98" s="54"/>
      <c r="AF98" s="54"/>
      <c r="AG98" s="54"/>
      <c r="AH98" s="54"/>
      <c r="AI98" s="54"/>
      <c r="AJ98" s="54"/>
    </row>
    <row r="99" spans="1:41" ht="15.6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51" t="s">
        <v>38</v>
      </c>
      <c r="M99" s="52">
        <v>7.4999999999999997E-2</v>
      </c>
      <c r="N99" s="53">
        <v>7.0000000000000007E-2</v>
      </c>
      <c r="O99" s="52"/>
      <c r="P99" s="53"/>
      <c r="Q99" s="53"/>
      <c r="R99" s="53"/>
      <c r="S99" s="53"/>
      <c r="T99" s="55"/>
      <c r="U99" s="65"/>
      <c r="V99" s="65"/>
      <c r="W99" s="52"/>
      <c r="X99" s="52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</row>
    <row r="100" spans="1:41" ht="15.6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51" t="s">
        <v>50</v>
      </c>
      <c r="M100" s="52"/>
      <c r="N100" s="53"/>
      <c r="O100" s="52"/>
      <c r="P100" s="53"/>
      <c r="Q100" s="53"/>
      <c r="R100" s="53"/>
      <c r="S100" s="53"/>
      <c r="T100" s="55"/>
      <c r="U100" s="65"/>
      <c r="V100" s="65"/>
      <c r="W100" s="52">
        <v>0.02</v>
      </c>
      <c r="X100" s="52"/>
      <c r="Y100" s="54">
        <v>1E-3</v>
      </c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</row>
    <row r="101" spans="1:41" ht="15.6" x14ac:dyDescent="0.3">
      <c r="A101" s="7"/>
      <c r="B101" s="7"/>
      <c r="C101" s="71" t="s">
        <v>27</v>
      </c>
      <c r="D101" s="71"/>
      <c r="E101" s="71"/>
      <c r="F101" s="71"/>
      <c r="G101" s="71"/>
      <c r="H101" s="71"/>
      <c r="I101" s="71"/>
      <c r="J101" s="7"/>
      <c r="K101" s="7"/>
      <c r="L101" s="54" t="s">
        <v>44</v>
      </c>
      <c r="M101" s="52"/>
      <c r="N101" s="53"/>
      <c r="O101" s="52"/>
      <c r="P101" s="53"/>
      <c r="Q101" s="53"/>
      <c r="R101" s="53"/>
      <c r="S101" s="53"/>
      <c r="T101" s="55"/>
      <c r="U101" s="65"/>
      <c r="V101" s="65"/>
      <c r="W101" s="52"/>
      <c r="X101" s="52">
        <v>3.3700000000000001E-2</v>
      </c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</row>
    <row r="102" spans="1:41" ht="15.6" x14ac:dyDescent="0.3">
      <c r="A102" s="7"/>
      <c r="B102" s="71" t="s">
        <v>29</v>
      </c>
      <c r="C102" s="71"/>
      <c r="D102" s="71"/>
      <c r="E102" s="71"/>
      <c r="F102" s="71"/>
      <c r="G102" s="71"/>
      <c r="H102" s="71"/>
      <c r="I102" s="71"/>
      <c r="J102" s="71"/>
      <c r="K102" s="7"/>
      <c r="L102" s="54"/>
      <c r="M102" s="52"/>
      <c r="N102" s="53"/>
      <c r="O102" s="52"/>
      <c r="P102" s="53"/>
      <c r="Q102" s="53"/>
      <c r="R102" s="53"/>
      <c r="S102" s="53"/>
      <c r="T102" s="55"/>
      <c r="U102" s="65"/>
      <c r="V102" s="65"/>
      <c r="W102" s="52"/>
      <c r="X102" s="52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</row>
    <row r="103" spans="1:41" ht="15.6" x14ac:dyDescent="0.3">
      <c r="A103" s="7"/>
      <c r="B103" s="7"/>
      <c r="C103" s="18" t="s">
        <v>30</v>
      </c>
      <c r="D103" s="19">
        <v>7</v>
      </c>
      <c r="E103" s="20" t="s">
        <v>30</v>
      </c>
      <c r="F103" s="19" t="str">
        <f>F12</f>
        <v>сентябрь</v>
      </c>
      <c r="G103" s="20">
        <v>20</v>
      </c>
      <c r="H103" s="19">
        <v>22</v>
      </c>
      <c r="I103" s="20" t="s">
        <v>31</v>
      </c>
      <c r="J103" s="7"/>
      <c r="K103" s="7"/>
      <c r="L103" s="54"/>
      <c r="M103" s="52"/>
      <c r="N103" s="53"/>
      <c r="O103" s="52"/>
      <c r="P103" s="53"/>
      <c r="Q103" s="53"/>
      <c r="R103" s="53"/>
      <c r="S103" s="53"/>
      <c r="T103" s="55"/>
      <c r="U103" s="65"/>
      <c r="V103" s="65"/>
      <c r="W103" s="52"/>
      <c r="X103" s="52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</row>
    <row r="104" spans="1:41" ht="15.6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54"/>
      <c r="M104" s="52"/>
      <c r="N104" s="53"/>
      <c r="O104" s="52"/>
      <c r="P104" s="53"/>
      <c r="Q104" s="53"/>
      <c r="R104" s="53"/>
      <c r="S104" s="53"/>
      <c r="T104" s="55"/>
      <c r="U104" s="65"/>
      <c r="V104" s="65"/>
      <c r="W104" s="52"/>
      <c r="X104" s="52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</row>
    <row r="105" spans="1:41" ht="15.6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57" t="s">
        <v>32</v>
      </c>
      <c r="M105" s="58">
        <f>SUM(M97:M104)</f>
        <v>7.4999999999999997E-2</v>
      </c>
      <c r="N105" s="58">
        <f t="shared" ref="N105:Y105" si="19">SUM(N97:N104)</f>
        <v>7.0000000000000007E-2</v>
      </c>
      <c r="O105" s="58">
        <f t="shared" si="19"/>
        <v>0.06</v>
      </c>
      <c r="P105" s="59">
        <f t="shared" si="19"/>
        <v>1E-3</v>
      </c>
      <c r="Q105" s="59">
        <f t="shared" si="19"/>
        <v>1.18E-2</v>
      </c>
      <c r="R105" s="59">
        <f t="shared" si="19"/>
        <v>8.0000000000000002E-3</v>
      </c>
      <c r="S105" s="59">
        <f t="shared" si="19"/>
        <v>2E-3</v>
      </c>
      <c r="T105" s="59">
        <f t="shared" si="19"/>
        <v>0.01</v>
      </c>
      <c r="U105" s="58">
        <f t="shared" si="19"/>
        <v>8.0000000000000002E-3</v>
      </c>
      <c r="V105" s="58">
        <f t="shared" si="19"/>
        <v>3.0000000000000001E-3</v>
      </c>
      <c r="W105" s="58">
        <f t="shared" si="19"/>
        <v>0.02</v>
      </c>
      <c r="X105" s="58">
        <f>SUM(X97:X104)</f>
        <v>3.3700000000000001E-2</v>
      </c>
      <c r="Y105" s="58">
        <f t="shared" si="19"/>
        <v>1E-3</v>
      </c>
      <c r="Z105" s="58">
        <f>SUM(Z97:Z104)</f>
        <v>0.06</v>
      </c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</row>
    <row r="106" spans="1:41" ht="15.6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57" t="s">
        <v>33</v>
      </c>
      <c r="M106" s="60">
        <f>M105*M94</f>
        <v>7.4999999999999997E-2</v>
      </c>
      <c r="N106" s="60">
        <f>N105*$M$4</f>
        <v>7.0000000000000007E-2</v>
      </c>
      <c r="O106" s="60">
        <f>O105*$M$4</f>
        <v>0.06</v>
      </c>
      <c r="P106" s="60">
        <f>P105*$M$4</f>
        <v>1E-3</v>
      </c>
      <c r="Q106" s="60">
        <f>Q105*$M$4</f>
        <v>1.18E-2</v>
      </c>
      <c r="R106" s="60">
        <f>R105*$M$4</f>
        <v>8.0000000000000002E-3</v>
      </c>
      <c r="S106" s="60">
        <f>S105*$M$4</f>
        <v>2E-3</v>
      </c>
      <c r="T106" s="60">
        <f>T105*$M$4</f>
        <v>0.01</v>
      </c>
      <c r="U106" s="60">
        <f>U105*$M$4</f>
        <v>8.0000000000000002E-3</v>
      </c>
      <c r="V106" s="60">
        <f>V105*$M$4</f>
        <v>3.0000000000000001E-3</v>
      </c>
      <c r="W106" s="60">
        <f>W105*$M$4</f>
        <v>0.02</v>
      </c>
      <c r="X106" s="60">
        <f>X105*$M$4</f>
        <v>3.3700000000000001E-2</v>
      </c>
      <c r="Y106" s="60">
        <f>Y105*$M$4</f>
        <v>1E-3</v>
      </c>
      <c r="Z106" s="60">
        <f>Z105*$M$4</f>
        <v>0.06</v>
      </c>
      <c r="AA106" s="54"/>
      <c r="AB106" s="54"/>
      <c r="AC106" s="54"/>
      <c r="AD106" s="54"/>
      <c r="AE106" s="54"/>
      <c r="AF106" s="54"/>
      <c r="AG106" s="54"/>
      <c r="AH106" s="54"/>
      <c r="AI106" s="54"/>
      <c r="AJ106" s="60"/>
    </row>
    <row r="107" spans="1:41" ht="15.6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57" t="s">
        <v>34</v>
      </c>
      <c r="M107" s="54">
        <v>50</v>
      </c>
      <c r="N107" s="62">
        <v>440</v>
      </c>
      <c r="O107" s="54">
        <v>45</v>
      </c>
      <c r="P107" s="62">
        <v>260</v>
      </c>
      <c r="Q107" s="62">
        <v>55</v>
      </c>
      <c r="R107" s="62">
        <v>60</v>
      </c>
      <c r="S107" s="62">
        <v>20</v>
      </c>
      <c r="T107" s="62">
        <v>160</v>
      </c>
      <c r="U107" s="54">
        <v>650</v>
      </c>
      <c r="V107" s="54">
        <v>110</v>
      </c>
      <c r="W107" s="54">
        <v>50</v>
      </c>
      <c r="X107" s="54">
        <v>145</v>
      </c>
      <c r="Y107" s="54">
        <v>900</v>
      </c>
      <c r="Z107" s="54">
        <v>140</v>
      </c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</row>
    <row r="108" spans="1:41" ht="15.6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57" t="s">
        <v>35</v>
      </c>
      <c r="M108" s="57">
        <f t="shared" ref="M108:V108" si="20">M106*M107</f>
        <v>3.75</v>
      </c>
      <c r="N108" s="57">
        <f t="shared" si="20"/>
        <v>30.800000000000004</v>
      </c>
      <c r="O108" s="57">
        <f t="shared" si="20"/>
        <v>2.6999999999999997</v>
      </c>
      <c r="P108" s="63">
        <f t="shared" si="20"/>
        <v>0.26</v>
      </c>
      <c r="Q108" s="63">
        <f t="shared" si="20"/>
        <v>0.64900000000000002</v>
      </c>
      <c r="R108" s="63">
        <f t="shared" si="20"/>
        <v>0.48</v>
      </c>
      <c r="S108" s="63">
        <f t="shared" si="20"/>
        <v>0.04</v>
      </c>
      <c r="T108" s="63">
        <f t="shared" si="20"/>
        <v>1.6</v>
      </c>
      <c r="U108" s="67">
        <f t="shared" si="20"/>
        <v>5.2</v>
      </c>
      <c r="V108" s="67">
        <f t="shared" si="20"/>
        <v>0.33</v>
      </c>
      <c r="W108" s="67">
        <f t="shared" ref="W108:Y108" si="21">W106*W107</f>
        <v>1</v>
      </c>
      <c r="X108" s="57">
        <f t="shared" si="21"/>
        <v>4.8864999999999998</v>
      </c>
      <c r="Y108" s="57">
        <f t="shared" si="21"/>
        <v>0.9</v>
      </c>
      <c r="Z108" s="57">
        <f t="shared" ref="Z108" si="22">Z106*Z107</f>
        <v>8.4</v>
      </c>
      <c r="AA108" s="57"/>
      <c r="AB108" s="57"/>
      <c r="AC108" s="57"/>
      <c r="AD108" s="57"/>
      <c r="AE108" s="57"/>
      <c r="AF108" s="57"/>
      <c r="AG108" s="57"/>
      <c r="AH108" s="57"/>
      <c r="AI108" s="57"/>
      <c r="AJ108" s="69"/>
    </row>
    <row r="109" spans="1:41" ht="15" thickBot="1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4" t="s">
        <v>36</v>
      </c>
      <c r="M109" s="4"/>
      <c r="N109" s="4"/>
      <c r="O109" s="5"/>
      <c r="P109" s="4"/>
      <c r="Q109" s="4"/>
      <c r="R109" s="5"/>
      <c r="S109" s="5"/>
      <c r="T109" s="5"/>
      <c r="U109" s="5"/>
      <c r="V109" s="5"/>
      <c r="W109" s="4"/>
      <c r="X109" s="4"/>
      <c r="Y109" s="4"/>
      <c r="Z109" s="4"/>
      <c r="AA109" s="4"/>
      <c r="AB109" s="5"/>
      <c r="AC109" s="6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2">
        <f>SUM(M108:AJ108)/M94</f>
        <v>60.9955</v>
      </c>
      <c r="AO109" s="73"/>
    </row>
    <row r="110" spans="1:4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4"/>
      <c r="M110" s="4"/>
      <c r="N110" s="4"/>
      <c r="O110" s="5"/>
      <c r="P110" s="4"/>
      <c r="Q110" s="4"/>
      <c r="R110" s="5"/>
      <c r="S110" s="5"/>
      <c r="T110" s="5"/>
      <c r="U110" s="5"/>
      <c r="V110" s="5"/>
      <c r="W110" s="4"/>
      <c r="X110" s="4"/>
      <c r="Y110" s="4"/>
      <c r="Z110" s="4"/>
      <c r="AA110" s="4"/>
      <c r="AB110" s="5"/>
      <c r="AC110" s="6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</row>
    <row r="111" spans="1:4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4"/>
      <c r="M111" s="4"/>
      <c r="N111" s="4"/>
      <c r="O111" s="5"/>
      <c r="P111" s="4"/>
      <c r="Q111" s="4"/>
      <c r="R111" s="5"/>
      <c r="S111" s="5"/>
      <c r="T111" s="5"/>
      <c r="U111" s="5"/>
      <c r="V111" s="5"/>
      <c r="W111" s="4"/>
      <c r="X111" s="4"/>
      <c r="Y111" s="4"/>
      <c r="Z111" s="4"/>
      <c r="AA111" s="4"/>
      <c r="AB111" s="5"/>
      <c r="AC111" s="6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</row>
    <row r="112" spans="1:4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4"/>
      <c r="M112" s="4"/>
      <c r="N112" s="4"/>
      <c r="O112" s="5"/>
      <c r="P112" s="4"/>
      <c r="Q112" s="4"/>
      <c r="R112" s="5"/>
      <c r="S112" s="5"/>
      <c r="T112" s="5"/>
      <c r="U112" s="5"/>
      <c r="V112" s="5"/>
      <c r="W112" s="4"/>
      <c r="X112" s="4"/>
      <c r="Y112" s="4"/>
      <c r="Z112" s="4"/>
      <c r="AA112" s="4"/>
      <c r="AB112" s="5"/>
      <c r="AC112" s="6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</row>
  </sheetData>
  <mergeCells count="40">
    <mergeCell ref="AN18:AO18"/>
    <mergeCell ref="A1:F1"/>
    <mergeCell ref="H1:K1"/>
    <mergeCell ref="C10:I10"/>
    <mergeCell ref="B11:J11"/>
    <mergeCell ref="A3:F3"/>
    <mergeCell ref="AC1:AH1"/>
    <mergeCell ref="AC2:AH2"/>
    <mergeCell ref="AC3:AH3"/>
    <mergeCell ref="A2:L2"/>
    <mergeCell ref="A19:F19"/>
    <mergeCell ref="H19:K19"/>
    <mergeCell ref="F20:K20"/>
    <mergeCell ref="C26:I26"/>
    <mergeCell ref="B27:J27"/>
    <mergeCell ref="A74:F74"/>
    <mergeCell ref="H74:K74"/>
    <mergeCell ref="F75:K75"/>
    <mergeCell ref="C81:I81"/>
    <mergeCell ref="AN34:AO34"/>
    <mergeCell ref="A38:F38"/>
    <mergeCell ref="H38:K38"/>
    <mergeCell ref="F39:K39"/>
    <mergeCell ref="B46:J46"/>
    <mergeCell ref="B102:J102"/>
    <mergeCell ref="C101:I101"/>
    <mergeCell ref="C45:I45"/>
    <mergeCell ref="AN109:AO109"/>
    <mergeCell ref="AN89:AO89"/>
    <mergeCell ref="A94:F94"/>
    <mergeCell ref="H94:K94"/>
    <mergeCell ref="F95:K95"/>
    <mergeCell ref="B82:J82"/>
    <mergeCell ref="AN53:AO53"/>
    <mergeCell ref="A54:F54"/>
    <mergeCell ref="H54:K54"/>
    <mergeCell ref="F55:K55"/>
    <mergeCell ref="C61:I61"/>
    <mergeCell ref="B62:J62"/>
    <mergeCell ref="AN69:AO69"/>
  </mergeCells>
  <pageMargins left="0.25" right="0.25" top="0.75" bottom="0.75" header="0.3" footer="0.3"/>
  <pageSetup paperSize="9" scale="57" fitToHeight="0" orientation="landscape" r:id="rId1"/>
  <rowBreaks count="2" manualBreakCount="2">
    <brk id="36" max="40" man="1"/>
    <brk id="73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2022-11-14T12:41:43Z</dcterms:modified>
</cp:coreProperties>
</file>